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Nájezdová rampa ..." sheetId="3" r:id="rId3"/>
    <sheet name="SO 102 - Nájezdová rampa ..." sheetId="4" r:id="rId4"/>
    <sheet name="SO 405 - Přípojka NN pro ..." sheetId="5" r:id="rId5"/>
    <sheet name="SO 406 - Osvětlení lávk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Vedlejší a ostat...'!$C$116:$K$127</definedName>
    <definedName name="_xlnm.Print_Area" localSheetId="1">'SO 000 - Vedlejší a ostat...'!$C$4:$J$76,'SO 000 - Vedlejší a ostat...'!$C$82:$J$98,'SO 000 - Vedlejší a ostat...'!$C$104:$K$127</definedName>
    <definedName name="_xlnm.Print_Titles" localSheetId="1">'SO 000 - Vedlejší a ostat...'!$116:$116</definedName>
    <definedName name="_xlnm._FilterDatabase" localSheetId="2" hidden="1">'SO 101 - Nájezdová rampa ...'!$C$116:$K$127</definedName>
    <definedName name="_xlnm.Print_Area" localSheetId="2">'SO 101 - Nájezdová rampa ...'!$C$4:$J$76,'SO 101 - Nájezdová rampa ...'!$C$82:$J$98,'SO 101 - Nájezdová rampa ...'!$C$104:$K$127</definedName>
    <definedName name="_xlnm.Print_Titles" localSheetId="2">'SO 101 - Nájezdová rampa ...'!$116:$116</definedName>
    <definedName name="_xlnm._FilterDatabase" localSheetId="3" hidden="1">'SO 102 - Nájezdová rampa ...'!$C$116:$K$127</definedName>
    <definedName name="_xlnm.Print_Area" localSheetId="3">'SO 102 - Nájezdová rampa ...'!$C$4:$J$76,'SO 102 - Nájezdová rampa ...'!$C$82:$J$98,'SO 102 - Nájezdová rampa ...'!$C$104:$K$127</definedName>
    <definedName name="_xlnm.Print_Titles" localSheetId="3">'SO 102 - Nájezdová rampa ...'!$116:$116</definedName>
    <definedName name="_xlnm._FilterDatabase" localSheetId="4" hidden="1">'SO 405 - Přípojka NN pro ...'!$C$116:$K$130</definedName>
    <definedName name="_xlnm.Print_Area" localSheetId="4">'SO 405 - Přípojka NN pro ...'!$C$4:$J$76,'SO 405 - Přípojka NN pro ...'!$C$82:$J$98,'SO 405 - Přípojka NN pro ...'!$C$104:$K$130</definedName>
    <definedName name="_xlnm.Print_Titles" localSheetId="4">'SO 405 - Přípojka NN pro ...'!$116:$116</definedName>
    <definedName name="_xlnm._FilterDatabase" localSheetId="5" hidden="1">'SO 406 - Osvětlení lávky'!$C$116:$K$148</definedName>
    <definedName name="_xlnm.Print_Area" localSheetId="5">'SO 406 - Osvětlení lávky'!$C$4:$J$76,'SO 406 - Osvětlení lávky'!$C$82:$J$98,'SO 406 - Osvětlení lávky'!$C$104:$K$148</definedName>
    <definedName name="_xlnm.Print_Titles" localSheetId="5">'SO 406 - Osvětlení lávky'!$116:$116</definedName>
  </definedNames>
  <calcPr/>
</workbook>
</file>

<file path=xl/calcChain.xml><?xml version="1.0" encoding="utf-8"?>
<calcChain xmlns="http://schemas.openxmlformats.org/spreadsheetml/2006/main">
  <c i="6" r="J37"/>
  <c r="J36"/>
  <c i="1" r="AY99"/>
  <c i="6" r="J35"/>
  <c i="1" r="AX99"/>
  <c i="6"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F37"/>
  <c i="1" r="BD99"/>
  <c i="6" r="BH119"/>
  <c r="F36"/>
  <c i="1" r="BC99"/>
  <c i="6" r="BG119"/>
  <c r="F35"/>
  <c i="1" r="BB99"/>
  <c i="6" r="BF119"/>
  <c r="J34"/>
  <c i="1" r="AW99"/>
  <c i="6" r="F34"/>
  <c i="1" r="BA99"/>
  <c i="6" r="T119"/>
  <c r="T118"/>
  <c r="T117"/>
  <c r="R119"/>
  <c r="R118"/>
  <c r="R117"/>
  <c r="P119"/>
  <c r="P118"/>
  <c r="P117"/>
  <c i="1" r="AU99"/>
  <c i="6" r="BK119"/>
  <c r="BK118"/>
  <c r="J118"/>
  <c r="BK117"/>
  <c r="J117"/>
  <c r="J96"/>
  <c r="J30"/>
  <c i="1" r="AG99"/>
  <c i="6" r="J119"/>
  <c r="BE119"/>
  <c r="J33"/>
  <c i="1" r="AV99"/>
  <c i="6" r="F33"/>
  <c i="1" r="AZ99"/>
  <c i="6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5" r="J37"/>
  <c r="J36"/>
  <c i="1" r="AY98"/>
  <c i="5" r="J35"/>
  <c i="1" r="AX98"/>
  <c i="5"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F37"/>
  <c i="1" r="BD98"/>
  <c i="5" r="BH119"/>
  <c r="F36"/>
  <c i="1" r="BC98"/>
  <c i="5" r="BG119"/>
  <c r="F35"/>
  <c i="1" r="BB98"/>
  <c i="5" r="BF119"/>
  <c r="J34"/>
  <c i="1" r="AW98"/>
  <c i="5" r="F34"/>
  <c i="1" r="BA98"/>
  <c i="5" r="T119"/>
  <c r="T118"/>
  <c r="T117"/>
  <c r="R119"/>
  <c r="R118"/>
  <c r="R117"/>
  <c r="P119"/>
  <c r="P118"/>
  <c r="P117"/>
  <c i="1" r="AU98"/>
  <c i="5" r="BK119"/>
  <c r="BK118"/>
  <c r="J118"/>
  <c r="BK117"/>
  <c r="J117"/>
  <c r="J96"/>
  <c r="J30"/>
  <c i="1" r="AG98"/>
  <c i="5" r="J119"/>
  <c r="BE119"/>
  <c r="J33"/>
  <c i="1" r="AV98"/>
  <c i="5" r="F33"/>
  <c i="1" r="AZ98"/>
  <c i="5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4" r="J37"/>
  <c r="J36"/>
  <c i="1" r="AY97"/>
  <c i="4" r="J35"/>
  <c i="1" r="AX97"/>
  <c i="4"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F37"/>
  <c i="1" r="BD97"/>
  <c i="4" r="BH119"/>
  <c r="F36"/>
  <c i="1" r="BC97"/>
  <c i="4" r="BG119"/>
  <c r="F35"/>
  <c i="1" r="BB97"/>
  <c i="4" r="BF119"/>
  <c r="J34"/>
  <c i="1" r="AW97"/>
  <c i="4" r="F34"/>
  <c i="1" r="BA97"/>
  <c i="4" r="T119"/>
  <c r="T118"/>
  <c r="T117"/>
  <c r="R119"/>
  <c r="R118"/>
  <c r="R117"/>
  <c r="P119"/>
  <c r="P118"/>
  <c r="P117"/>
  <c i="1" r="AU97"/>
  <c i="4" r="BK119"/>
  <c r="BK118"/>
  <c r="J118"/>
  <c r="BK117"/>
  <c r="J117"/>
  <c r="J96"/>
  <c r="J30"/>
  <c i="1" r="AG97"/>
  <c i="4" r="J119"/>
  <c r="BE119"/>
  <c r="J33"/>
  <c i="1" r="AV97"/>
  <c i="4" r="F33"/>
  <c i="1" r="AZ97"/>
  <c i="4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3" r="J37"/>
  <c r="J36"/>
  <c i="1" r="AY96"/>
  <c i="3" r="J35"/>
  <c i="1" r="AX96"/>
  <c i="3"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F37"/>
  <c i="1" r="BD96"/>
  <c i="3" r="BH119"/>
  <c r="F36"/>
  <c i="1" r="BC96"/>
  <c i="3" r="BG119"/>
  <c r="F35"/>
  <c i="1" r="BB96"/>
  <c i="3" r="BF119"/>
  <c r="J34"/>
  <c i="1" r="AW96"/>
  <c i="3" r="F34"/>
  <c i="1" r="BA96"/>
  <c i="3" r="T119"/>
  <c r="T118"/>
  <c r="T117"/>
  <c r="R119"/>
  <c r="R118"/>
  <c r="R117"/>
  <c r="P119"/>
  <c r="P118"/>
  <c r="P117"/>
  <c i="1" r="AU96"/>
  <c i="3" r="BK119"/>
  <c r="BK118"/>
  <c r="J118"/>
  <c r="BK117"/>
  <c r="J117"/>
  <c r="J96"/>
  <c r="J30"/>
  <c i="1" r="AG96"/>
  <c i="3" r="J119"/>
  <c r="BE119"/>
  <c r="J33"/>
  <c i="1" r="AV96"/>
  <c i="3" r="F33"/>
  <c i="1" r="AZ96"/>
  <c i="3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2" r="J37"/>
  <c r="J36"/>
  <c i="1" r="AY95"/>
  <c i="2" r="J35"/>
  <c i="1" r="AX95"/>
  <c i="2"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F37"/>
  <c i="1" r="BD95"/>
  <c i="2" r="BH119"/>
  <c r="F36"/>
  <c i="1" r="BC95"/>
  <c i="2" r="BG119"/>
  <c r="F35"/>
  <c i="1" r="BB95"/>
  <c i="2" r="BF119"/>
  <c r="J34"/>
  <c i="1" r="AW95"/>
  <c i="2" r="F34"/>
  <c i="1" r="BA95"/>
  <c i="2" r="T119"/>
  <c r="T118"/>
  <c r="T117"/>
  <c r="R119"/>
  <c r="R118"/>
  <c r="R117"/>
  <c r="P119"/>
  <c r="P118"/>
  <c r="P117"/>
  <c i="1" r="AU95"/>
  <c i="2" r="BK119"/>
  <c r="BK118"/>
  <c r="J118"/>
  <c r="BK117"/>
  <c r="J117"/>
  <c r="J96"/>
  <c r="J30"/>
  <c i="1" r="AG95"/>
  <c i="2" r="J119"/>
  <c r="BE119"/>
  <c r="J33"/>
  <c i="1" r="AV95"/>
  <c i="2" r="F33"/>
  <c i="1" r="AZ95"/>
  <c i="2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<sst xmlns="http://schemas.openxmlformats.org/spreadsheetml/2006/main">
  <si>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</si>
  <si>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</si>
  <si>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</si>
  <si>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</si>
  <si>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</si>
  <si>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{e2c11883-4d09-4e81-902f-2ab4864ebac8}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</si>
  <si>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</si>
  <si>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</si>
  <si>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</si>
  <si>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</si>
  <si>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</si>
  <si>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</si>
  <si>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</si>
  <si>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1919M-NEUZNATELNE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</si>
  <si>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</si>
  <si>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</si>
  <si>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pro pěší přes kolejiště nádraží v Chebu-neuznatelné náklady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</si>
  <si>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</si>
  <si>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</si>
  <si>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</si>
  <si>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</si>
  <si>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</si>
  <si>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</si>
  <si>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</si>
  <si>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</si>
  <si>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00253979</t>
  </si>
  <si>
    <t>Město Cheb</t>
  </si>
  <si>
    <t>DIČ:</t>
  </si>
  <si>
    <t>CZ00253979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</si>
  <si>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</si>
  <si>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</si>
  <si>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</si>
  <si>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</si>
  <si>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</si>
  <si>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</si>
  <si>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</si>
  <si>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</si>
  <si>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</si>
  <si>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</si>
  <si>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</si>
  <si>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</si>
  <si>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</si>
  <si>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</si>
  <si>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</si>
  <si>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</si>
  <si>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</si>
  <si>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</si>
  <si>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</si>
  <si>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</si>
  <si>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</si>
  <si>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</si>
  <si>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</si>
  <si>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</si>
  <si>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</si>
  <si>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</si>
  <si>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</si>
  <si>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</si>
  <si>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</si>
  <si>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</si>
  <si>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</si>
  <si>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</si>
  <si>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</si>
  <si>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</si>
  <si>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</si>
  <si>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</si>
  <si>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</si>
  <si>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</si>
  <si>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</si>
  <si>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</si>
  <si>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</si>
  <si>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</si>
  <si>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</si>
  <si>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</si>
  <si>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</si>
  <si>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</si>
  <si>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</si>
  <si>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</si>
  <si>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</si>
  <si>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</si>
  <si>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</si>
  <si>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</si>
  <si>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</si>
  <si>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</si>
  <si>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</si>
  <si>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{145a9080-8d14-4767-b42f-d34ff2c21db6}</t>
  </si>
  <si>
    <t>-1</t>
  </si>
  <si>
    <t>SO 101</t>
  </si>
  <si>
    <t>Nájezdová rampa Riegrova</t>
  </si>
  <si>
    <t>{09acce4a-a400-4d4a-889f-17ef886277cf}</t>
  </si>
  <si>
    <t>SO 102</t>
  </si>
  <si>
    <t>Nájezdová rampa Švédský vrch</t>
  </si>
  <si>
    <t>{54c8b0b0-3158-42e3-b204-6889b9f8981c}</t>
  </si>
  <si>
    <t>SO 405</t>
  </si>
  <si>
    <t>Přípojka NN pro osvětlení lávky</t>
  </si>
  <si>
    <t>{609eeacc-d0d6-46df-9721-5179f6a8a788}</t>
  </si>
  <si>
    <t>SO 406</t>
  </si>
  <si>
    <t>Osvětlení lávky</t>
  </si>
  <si>
    <t>{642c16e3-3d99-4d12-b764-7c1cf58e41a3}</t>
  </si>
  <si>
    <t>KRYCÍ LIST SOUPISU PRACÍ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</si>
  <si>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</si>
  <si>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</si>
  <si>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</si>
  <si>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</si>
  <si>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</si>
  <si>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</si>
  <si>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</si>
  <si>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</si>
  <si>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</si>
  <si>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</si>
  <si>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</si>
  <si>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</si>
  <si>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</si>
  <si>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</si>
  <si>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</si>
  <si>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</si>
  <si>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</si>
  <si>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</si>
  <si>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</si>
  <si>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</si>
  <si>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</si>
  <si>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4</t>
  </si>
  <si>
    <t>ROZPOCET</t>
  </si>
  <si>
    <t>K</t>
  </si>
  <si>
    <t>029412</t>
  </si>
  <si>
    <t>OSTATNÍ POŽADAVKY - VYPRACOVÁNÍ MOSTNÍHO LISTU</t>
  </si>
  <si>
    <t>KUS</t>
  </si>
  <si>
    <t>792967720</t>
  </si>
  <si>
    <t>PP</t>
  </si>
  <si>
    <t>CS vlastní</t>
  </si>
  <si>
    <t>PSC</t>
  </si>
  <si>
    <t>Poznámka k souboru cen:_x000d_
zahrnuje veškeré náklady spojené s objednatelem požadovanými pracemi</t>
  </si>
  <si>
    <t>2</t>
  </si>
  <si>
    <t>02943</t>
  </si>
  <si>
    <t>OSTATNÍ POŽADAVKY - VYPRACOVÁNÍ RDS</t>
  </si>
  <si>
    <t>KPL</t>
  </si>
  <si>
    <t>-1095092863</t>
  </si>
  <si>
    <t>3</t>
  </si>
  <si>
    <t>02944.a</t>
  </si>
  <si>
    <t>OSTAT POŽADAVKY - DOKUMENTACE SKUTEČ PROVEDENÍ V DIGIT FORMĚ</t>
  </si>
  <si>
    <t>-674447533</t>
  </si>
  <si>
    <t>CS vlastní
Dokumentace vč. dokladové části ke kolaudaci stavby - 4 x tisk + 1 x CD.</t>
  </si>
  <si>
    <t>SO 101 - Nájezdová rampa Riegrova</t>
  </si>
  <si>
    <t>1 - Zemní práce</t>
  </si>
  <si>
    <t>Zemní práce</t>
  </si>
  <si>
    <t>18241</t>
  </si>
  <si>
    <t>ZALOŽENÍ TRÁVNÍKU RUČNÍM VÝSEVEM</t>
  </si>
  <si>
    <t>M2</t>
  </si>
  <si>
    <t>-1616750699</t>
  </si>
  <si>
    <t>Poznámka k souboru cen:_x000d_
Zahrnuje dodání předepsané travní směsi, její výsev na ornici, zalévání, první pokosení, to vše bez ohledu na sklon terénu</t>
  </si>
  <si>
    <t>18247</t>
  </si>
  <si>
    <t>OŠETŘOVÁNÍ TRÁVNÍKU</t>
  </si>
  <si>
    <t>1935958057</t>
  </si>
  <si>
    <t>Poznámka k souboru cen:_x000d_
Zahrnuje pokosení se shrabáním, naložení shrabků na dopravní prostředek, s odvozem a se složením, to vše bez ohledu na sklon terénu zahrnuje nutné zalití a hnojení</t>
  </si>
  <si>
    <t>183511</t>
  </si>
  <si>
    <t>CHEMICKÉ ODPLEVELENÍ CELOPLOŠNÉ</t>
  </si>
  <si>
    <t>-1880468956</t>
  </si>
  <si>
    <t>Poznámka k souboru cen:_x000d_
položka zahrnuje celoplošný postřik a chemickou likvidace nežádoucích rostlin nebo jejích částí a zabránění jejich dalšímu růstu na urovnaném volném terénu</t>
  </si>
  <si>
    <t>SO 102 - Nájezdová rampa Švédský vrch</t>
  </si>
  <si>
    <t>1346040862</t>
  </si>
  <si>
    <t>-962154578</t>
  </si>
  <si>
    <t>-1214148486</t>
  </si>
  <si>
    <t>SO 405 - Přípojka NN pro osvětlení lávky</t>
  </si>
  <si>
    <t>7 - Přidružená stavební výroba</t>
  </si>
  <si>
    <t>7</t>
  </si>
  <si>
    <t>Přidružená stavební výroba</t>
  </si>
  <si>
    <t>705100</t>
  </si>
  <si>
    <t>ELEKTROMĚROVÝ PILÍŘ</t>
  </si>
  <si>
    <t>-616994643</t>
  </si>
  <si>
    <t>vč. pomocného materiálu, usazení, zapojení</t>
  </si>
  <si>
    <t>Poznámka k souboru cen:_x000d_
1. Položka obsahuje: – všechny náklady na demontáž stávajícího zařízení včetně pomocných doplňujících úprav pro jeho likvidaci – naložení vybouraného materiálu na dopravní prostředek 2. Položka neobsahuje: – odvoz vybouraného materiálu – poplatek za likvidaci odpadů (nacení se dle SSD 0) 3. Způsob měření: Udává se počet kusů kompletní konstrukce nebo práce.</t>
  </si>
  <si>
    <t>742231</t>
  </si>
  <si>
    <t>CYKY 4x10</t>
  </si>
  <si>
    <t>M</t>
  </si>
  <si>
    <t>732714972</t>
  </si>
  <si>
    <t>Poznámka k souboru cen:_x000d_
1. Položka obsahuje: – měření, roztahování, dělení, spojování, zakončení a pod. – veškeré příslušenství 2. Položka neobsahuje: X 3. Způsob měření: Měří se metr délkový v ose vodiče nebo lana.</t>
  </si>
  <si>
    <t>744613</t>
  </si>
  <si>
    <t>JISTIČ 20B/3</t>
  </si>
  <si>
    <t>-646930739</t>
  </si>
  <si>
    <t>Poznámka k souboru cen:_x000d_
1. Položka obsahuje: – veškerý spojovací materiál vč. připojovacího vedení – technický popis viz. projektová dokumentace 2. Položka neobsahuje: X 3. Způsob měření: Udává se počet kusů kompletní konstrukce nebo práce.</t>
  </si>
  <si>
    <t>744R</t>
  </si>
  <si>
    <t>DROBNÝ A NESPECIFIKOVANÝ MATERIÁL</t>
  </si>
  <si>
    <t>99022603</t>
  </si>
  <si>
    <t>Poznámka k souboru cen:_x000d_
1. Položka obsahuje: – veškeré příslušenství – technický popis viz. projektová dokumentace 2. Položka neobsahuje: X 3. Způsob měření: Udává se počet kusů kompletní konstrukce nebo práce.</t>
  </si>
  <si>
    <t>SO 406 - Osvětlení lávky</t>
  </si>
  <si>
    <t>702211</t>
  </si>
  <si>
    <t>KABELOVÁ CHRÁNIČKA ZEMNÍ DN DO 100 MM</t>
  </si>
  <si>
    <t>-1199772573</t>
  </si>
  <si>
    <t>chránička pr. 23 mm</t>
  </si>
  <si>
    <t>Poznámka k souboru cen:_x000d_
1. Položka obsahuje: – proražení otvoru zdivem o průřezu od 0,01 do 0,025m2 – úpravu a začištění omítky po montáži vedení – pomocné mechanismy 2. Položka neobsahuje: – protipožární ucpávku 3. Způsob měření: Udává se počet kusů kompletní konstrukce nebo práce.</t>
  </si>
  <si>
    <t>741531</t>
  </si>
  <si>
    <t>LED OSVĚTLENÍ</t>
  </si>
  <si>
    <t>-245307567</t>
  </si>
  <si>
    <t>pásek 2,4W/m, 275lm/m, Al-profil, difuzor, držáky</t>
  </si>
  <si>
    <t>Poznámka k souboru cen:_x000d_
1. Položka obsahuje: – kompletní svítidlo vč. zdroje a příslušenství 2. Položka neobsahuje: X 3. Způsob měření: Udává se počet kusů kompletní konstrukce nebo práce.</t>
  </si>
  <si>
    <t>742H12</t>
  </si>
  <si>
    <t>KABEL CYKY 4x10 mm2</t>
  </si>
  <si>
    <t>-431321059</t>
  </si>
  <si>
    <t>Poznámka k souboru cen:_x000d_
1. Položka obsahuje: – manipulace a uložení kabelu (do země, chráničky, kanálu, na rošty, na TV a pod.) 2. Položka neobsahuje: – příchytky, spojky, koncovky, chráničky apod. 3. Způsob měření: Měří se metr délkový.</t>
  </si>
  <si>
    <t>742H13</t>
  </si>
  <si>
    <t>KABEL CYKY 5x4 mm2</t>
  </si>
  <si>
    <t>-2100698120</t>
  </si>
  <si>
    <t>5</t>
  </si>
  <si>
    <t>743121</t>
  </si>
  <si>
    <t>STOŽÁROVÁ SVORKOVNICE</t>
  </si>
  <si>
    <t>469668338</t>
  </si>
  <si>
    <t>osazení, zapojení</t>
  </si>
  <si>
    <t>Poznámka k souboru cen:_x000d_
1. Položka obsahuje: – základovou konstrukci a veškeré příslušenství – připojovací svorkovnici ve třídě izolace II ( pro 2x svítidlo ) a kabelové vedení ke svítidlům – uzavírací nátěr, technický popis viz. projektová dokumentace 2. Položka neobsahuje: – zemní práce, betonový základ, svítidlo, výložník 3. Způsob měření: Udává se počet kusů kompletní konstrukce nebo práce.</t>
  </si>
  <si>
    <t>6</t>
  </si>
  <si>
    <t>743711</t>
  </si>
  <si>
    <t>ROZVADĚČ PRO VEŘEJNÉ OSVĚTLENÍ</t>
  </si>
  <si>
    <t>1173258504</t>
  </si>
  <si>
    <t>vč. výzbroje - přepěťová ochrana (ref. Dehnventil), astrohodiny, usazení, zapojení</t>
  </si>
  <si>
    <t>Poznámka k souboru cen:_x000d_
1. Položka obsahuje: – instalaci rozvaděče do terénu/rozvodny včetně nastavení a oživení, zhotovení výrobní dokumentace – technický popis viz. projektová dokumentace 2. Položka neobsahuje: – zemní práce 3. Způsob měření: Udává se počet kusů kompletní konstrukce nebo práce.</t>
  </si>
  <si>
    <t>743C11</t>
  </si>
  <si>
    <t>KRABICE PRO STOŽÁROVOU SVORKOVNICI</t>
  </si>
  <si>
    <t>2096562142</t>
  </si>
  <si>
    <t>ref. typ TK PS 2518-6f-m
montáž krabice, zavíčkování</t>
  </si>
  <si>
    <t>Poznámka k souboru cen:_x000d_
1. Položka obsahuje: – instalaci vč. vybourání niky ve zdi pro skříň a kabely a zapravení zdiva, omítky a fasády po dokončené montáži – technický popis viz. projektová dokumentace 2. Položka neobsahuje: X 3. Způsob měření: Udává se počet kusů kompletní konstrukce nebo práce.</t>
  </si>
  <si>
    <t>8</t>
  </si>
  <si>
    <t>744R11</t>
  </si>
  <si>
    <t>DROBNÝ NESPECIFIKOVANÝ MATERIÁL</t>
  </si>
  <si>
    <t>1499559956</t>
  </si>
  <si>
    <t>9</t>
  </si>
  <si>
    <t>746761</t>
  </si>
  <si>
    <t>NAPÁJECÍ ZDROJ 12V</t>
  </si>
  <si>
    <t>302040027</t>
  </si>
  <si>
    <t>Poznámka k souboru cen:_x000d_
1. Položka obsahuje: – přípravu podkladu pro osazení, veškerý podružný, pomocný, připojovací a upevňovací materiál – technický popis viz. projektová dokumentace – uvedení do provozu, nastavení, seřízení, předepsané zkoušky, revize a atesty 2. Položka neobsahuje: X 3. Způsob měření: Udává se počet kusů kompletní konstrukce nebo práce.</t>
  </si>
  <si>
    <t>10</t>
  </si>
  <si>
    <t>75512</t>
  </si>
  <si>
    <t>PŘEPĚŤOVÁ OCHRANA</t>
  </si>
  <si>
    <t>KS</t>
  </si>
  <si>
    <t>1622877983</t>
  </si>
  <si>
    <t>typ 3 (ref CZ-275-A) vč. zapojení</t>
  </si>
  <si>
    <t>Poznámka k souboru cen:_x000d_
1. Položka obsahuje: – dodávka kabelů vč. eventuálních konektorů a potřebného pomocného materiálu a jeho dopravy na místo určení – kabely včetně pomocného materiálu – dopravu do místa určení 2. Položka neobsahuje: X 3. Způsob měření: Měří se v metrech délkových kabelových žlabů nebo jiné kabelové konstrukce.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</si>
</sst>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6</v>
      </c>
    </row>
    <row r="5" ht="12" customHeight="1">
      <c r="B5" s="16"/>
      <c r="C5" s="17"/>
      <c r="D5" s="21" t="s">
        <v>12</v>
      </c>
      <c r="E5" s="17"/>
      <c r="F5" s="17"/>
      <c r="G5" s="17"/>
      <c r="H5" s="17"/>
      <c r="I5" s="17"/>
      <c r="J5" s="17"/>
      <c r="K5" s="22" t="s">
        <v>13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14</v>
      </c>
      <c r="BS5" s="12" t="s">
        <v>6</v>
      </c>
    </row>
    <row r="6" ht="36.96" customHeight="1">
      <c r="B6" s="16"/>
      <c r="C6" s="17"/>
      <c r="D6" s="24" t="s">
        <v>15</v>
      </c>
      <c r="E6" s="17"/>
      <c r="F6" s="17"/>
      <c r="G6" s="17"/>
      <c r="H6" s="17"/>
      <c r="I6" s="17"/>
      <c r="J6" s="17"/>
      <c r="K6" s="25" t="s">
        <v>16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17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18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19</v>
      </c>
      <c r="E8" s="17"/>
      <c r="F8" s="17"/>
      <c r="G8" s="17"/>
      <c r="H8" s="17"/>
      <c r="I8" s="17"/>
      <c r="J8" s="17"/>
      <c r="K8" s="22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21</v>
      </c>
      <c r="AL8" s="17"/>
      <c r="AM8" s="17"/>
      <c r="AN8" s="28" t="s">
        <v>22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24</v>
      </c>
      <c r="AL10" s="17"/>
      <c r="AM10" s="17"/>
      <c r="AN10" s="22" t="s">
        <v>25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27</v>
      </c>
      <c r="AL11" s="17"/>
      <c r="AM11" s="17"/>
      <c r="AN11" s="22" t="s">
        <v>28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24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27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24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4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32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24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33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39</v>
      </c>
      <c r="E29" s="41"/>
      <c r="F29" s="27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2" customFormat="1" ht="14.4" customHeight="1">
      <c r="B30" s="40"/>
      <c r="C30" s="41"/>
      <c r="D30" s="41"/>
      <c r="E30" s="41"/>
      <c r="F30" s="27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2" customFormat="1" ht="14.4" customHeight="1">
      <c r="B31" s="40"/>
      <c r="C31" s="41"/>
      <c r="D31" s="41"/>
      <c r="E31" s="41"/>
      <c r="F31" s="27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2" customFormat="1" ht="14.4" customHeight="1">
      <c r="B32" s="40"/>
      <c r="C32" s="41"/>
      <c r="D32" s="41"/>
      <c r="E32" s="41"/>
      <c r="F32" s="27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2" customFormat="1" ht="14.4" customHeight="1">
      <c r="B33" s="40"/>
      <c r="C33" s="41"/>
      <c r="D33" s="41"/>
      <c r="E33" s="41"/>
      <c r="F33" s="27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14.4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</row>
    <row r="38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1" customFormat="1" ht="14.4" customHeight="1">
      <c r="B49" s="33"/>
      <c r="C49" s="34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P49" s="34"/>
      <c r="AQ49" s="34"/>
      <c r="AR49" s="38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1" customFormat="1">
      <c r="B60" s="33"/>
      <c r="C60" s="34"/>
      <c r="D60" s="55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5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5" t="s">
        <v>50</v>
      </c>
      <c r="AI60" s="36"/>
      <c r="AJ60" s="36"/>
      <c r="AK60" s="36"/>
      <c r="AL60" s="36"/>
      <c r="AM60" s="55" t="s">
        <v>51</v>
      </c>
      <c r="AN60" s="36"/>
      <c r="AO60" s="36"/>
      <c r="AP60" s="34"/>
      <c r="AQ60" s="34"/>
      <c r="AR60" s="38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1" customFormat="1">
      <c r="B64" s="33"/>
      <c r="C64" s="34"/>
      <c r="D64" s="53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3" t="s">
        <v>53</v>
      </c>
      <c r="AI64" s="54"/>
      <c r="AJ64" s="54"/>
      <c r="AK64" s="54"/>
      <c r="AL64" s="54"/>
      <c r="AM64" s="54"/>
      <c r="AN64" s="54"/>
      <c r="AO64" s="54"/>
      <c r="AP64" s="34"/>
      <c r="AQ64" s="34"/>
      <c r="AR64" s="38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1" customFormat="1">
      <c r="B75" s="33"/>
      <c r="C75" s="34"/>
      <c r="D75" s="55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5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5" t="s">
        <v>50</v>
      </c>
      <c r="AI75" s="36"/>
      <c r="AJ75" s="36"/>
      <c r="AK75" s="36"/>
      <c r="AL75" s="36"/>
      <c r="AM75" s="55" t="s">
        <v>51</v>
      </c>
      <c r="AN75" s="36"/>
      <c r="AO75" s="36"/>
      <c r="AP75" s="34"/>
      <c r="AQ75" s="34"/>
      <c r="AR75" s="38"/>
    </row>
    <row r="76" s="1" customFormat="1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8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8"/>
    </row>
    <row r="82" s="1" customFormat="1" ht="24.96" customHeight="1">
      <c r="B82" s="33"/>
      <c r="C82" s="18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</row>
    <row r="84" s="3" customFormat="1" ht="12" customHeight="1">
      <c r="B84" s="60"/>
      <c r="C84" s="27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1919M-NEUZNATELNE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="4" customFormat="1" ht="36.96" customHeight="1">
      <c r="B85" s="63"/>
      <c r="C85" s="64" t="s">
        <v>15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Lávka pro pěší přes kolejiště nádraží v Chebu-neuznatelné náklady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</row>
    <row r="86" s="1" customFormat="1" ht="6.96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</row>
    <row r="87" s="1" customFormat="1" ht="12" customHeight="1">
      <c r="B87" s="33"/>
      <c r="C87" s="27" t="s">
        <v>19</v>
      </c>
      <c r="D87" s="34"/>
      <c r="E87" s="34"/>
      <c r="F87" s="34"/>
      <c r="G87" s="34"/>
      <c r="H87" s="34"/>
      <c r="I87" s="34"/>
      <c r="J87" s="34"/>
      <c r="K87" s="34"/>
      <c r="L87" s="68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21</v>
      </c>
      <c r="AJ87" s="34"/>
      <c r="AK87" s="34"/>
      <c r="AL87" s="34"/>
      <c r="AM87" s="69" t="str">
        <f>IF(AN8= "","",AN8)</f>
        <v>3. 7. 2019</v>
      </c>
      <c r="AN87" s="69"/>
      <c r="AO87" s="34"/>
      <c r="AP87" s="34"/>
      <c r="AQ87" s="34"/>
      <c r="AR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</row>
    <row r="89" s="1" customFormat="1" ht="15.15" customHeight="1">
      <c r="B89" s="33"/>
      <c r="C89" s="27" t="s">
        <v>23</v>
      </c>
      <c r="D89" s="34"/>
      <c r="E89" s="34"/>
      <c r="F89" s="34"/>
      <c r="G89" s="34"/>
      <c r="H89" s="34"/>
      <c r="I89" s="34"/>
      <c r="J89" s="34"/>
      <c r="K89" s="34"/>
      <c r="L89" s="61" t="str">
        <f>IF(E11= "","",E11)</f>
        <v>Město Cheb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31</v>
      </c>
      <c r="AJ89" s="34"/>
      <c r="AK89" s="34"/>
      <c r="AL89" s="34"/>
      <c r="AM89" s="70" t="str">
        <f>IF(E17="","",E17)</f>
        <v xml:space="preserve"> </v>
      </c>
      <c r="AN89" s="61"/>
      <c r="AO89" s="61"/>
      <c r="AP89" s="61"/>
      <c r="AQ89" s="34"/>
      <c r="AR89" s="38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</row>
    <row r="90" s="1" customFormat="1" ht="15.15" customHeight="1">
      <c r="B90" s="33"/>
      <c r="C90" s="27" t="s">
        <v>29</v>
      </c>
      <c r="D90" s="34"/>
      <c r="E90" s="34"/>
      <c r="F90" s="34"/>
      <c r="G90" s="34"/>
      <c r="H90" s="34"/>
      <c r="I90" s="34"/>
      <c r="J90" s="34"/>
      <c r="K90" s="34"/>
      <c r="L90" s="61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32</v>
      </c>
      <c r="AJ90" s="34"/>
      <c r="AK90" s="34"/>
      <c r="AL90" s="34"/>
      <c r="AM90" s="70" t="str">
        <f>IF(E20="","",E20)</f>
        <v xml:space="preserve"> </v>
      </c>
      <c r="AN90" s="61"/>
      <c r="AO90" s="61"/>
      <c r="AP90" s="61"/>
      <c r="AQ90" s="34"/>
      <c r="AR90" s="38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</row>
    <row r="91" s="1" customFormat="1" ht="10.8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</row>
    <row r="92" s="1" customFormat="1" ht="29.28" customHeight="1">
      <c r="B92" s="33"/>
      <c r="C92" s="83" t="s">
        <v>56</v>
      </c>
      <c r="D92" s="84"/>
      <c r="E92" s="84"/>
      <c r="F92" s="84"/>
      <c r="G92" s="84"/>
      <c r="H92" s="85"/>
      <c r="I92" s="86" t="s">
        <v>57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58</v>
      </c>
      <c r="AH92" s="84"/>
      <c r="AI92" s="84"/>
      <c r="AJ92" s="84"/>
      <c r="AK92" s="84"/>
      <c r="AL92" s="84"/>
      <c r="AM92" s="84"/>
      <c r="AN92" s="86" t="s">
        <v>59</v>
      </c>
      <c r="AO92" s="84"/>
      <c r="AP92" s="88"/>
      <c r="AQ92" s="89" t="s">
        <v>60</v>
      </c>
      <c r="AR92" s="38"/>
      <c r="AS92" s="90" t="s">
        <v>61</v>
      </c>
      <c r="AT92" s="91" t="s">
        <v>62</v>
      </c>
      <c r="AU92" s="91" t="s">
        <v>63</v>
      </c>
      <c r="AV92" s="91" t="s">
        <v>64</v>
      </c>
      <c r="AW92" s="91" t="s">
        <v>65</v>
      </c>
      <c r="AX92" s="91" t="s">
        <v>66</v>
      </c>
      <c r="AY92" s="91" t="s">
        <v>67</v>
      </c>
      <c r="AZ92" s="91" t="s">
        <v>68</v>
      </c>
      <c r="BA92" s="91" t="s">
        <v>69</v>
      </c>
      <c r="BB92" s="91" t="s">
        <v>70</v>
      </c>
      <c r="BC92" s="91" t="s">
        <v>71</v>
      </c>
      <c r="BD92" s="92" t="s">
        <v>72</v>
      </c>
    </row>
    <row r="93" s="1" customFormat="1" ht="10.8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</row>
    <row r="94" s="5" customFormat="1" ht="32.4" customHeight="1">
      <c r="B94" s="96"/>
      <c r="C94" s="97" t="s">
        <v>73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ROUND(SUM(AG95:AG99),2)</f>
        <v>0</v>
      </c>
      <c r="AH94" s="99"/>
      <c r="AI94" s="99"/>
      <c r="AJ94" s="99"/>
      <c r="AK94" s="99"/>
      <c r="AL94" s="99"/>
      <c r="AM94" s="99"/>
      <c r="AN94" s="100">
        <f>SUM(AG94,AT94)</f>
        <v>0</v>
      </c>
      <c r="AO94" s="100"/>
      <c r="AP94" s="100"/>
      <c r="AQ94" s="101" t="s">
        <v>1</v>
      </c>
      <c r="AR94" s="102"/>
      <c r="AS94" s="103">
        <f>ROUND(SUM(AS95:AS99),2)</f>
        <v>0</v>
      </c>
      <c r="AT94" s="104">
        <f>ROUND(SUM(AV94:AW94),2)</f>
        <v>0</v>
      </c>
      <c r="AU94" s="105">
        <f>ROUND(SUM(AU95:AU99),5)</f>
        <v>0</v>
      </c>
      <c r="AV94" s="104">
        <f>ROUND(AZ94*L29,2)</f>
        <v>0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ROUND(SUM(AZ95:AZ99),2)</f>
        <v>0</v>
      </c>
      <c r="BA94" s="104">
        <f>ROUND(SUM(BA95:BA99),2)</f>
        <v>0</v>
      </c>
      <c r="BB94" s="104">
        <f>ROUND(SUM(BB95:BB99),2)</f>
        <v>0</v>
      </c>
      <c r="BC94" s="104">
        <f>ROUND(SUM(BC95:BC99),2)</f>
        <v>0</v>
      </c>
      <c r="BD94" s="106">
        <f>ROUND(SUM(BD95:BD99),2)</f>
        <v>0</v>
      </c>
      <c r="BS94" s="107" t="s">
        <v>74</v>
      </c>
      <c r="BT94" s="107" t="s">
        <v>75</v>
      </c>
      <c r="BU94" s="108" t="s">
        <v>76</v>
      </c>
      <c r="BV94" s="107" t="s">
        <v>77</v>
      </c>
      <c r="BW94" s="107" t="s">
        <v>5</v>
      </c>
      <c r="BX94" s="107" t="s">
        <v>78</v>
      </c>
      <c r="CL94" s="107" t="s">
        <v>1</v>
      </c>
    </row>
    <row r="95" s="6" customFormat="1" ht="16.5" customHeight="1">
      <c r="A95" s="109" t="s">
        <v>79</v>
      </c>
      <c r="B95" s="110"/>
      <c r="C95" s="111"/>
      <c r="D95" s="112" t="s">
        <v>80</v>
      </c>
      <c r="E95" s="112"/>
      <c r="F95" s="112"/>
      <c r="G95" s="112"/>
      <c r="H95" s="112"/>
      <c r="I95" s="113"/>
      <c r="J95" s="112" t="s">
        <v>81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 000 - Vedlejší a ostat...'!J30</f>
        <v>0</v>
      </c>
      <c r="AH95" s="113"/>
      <c r="AI95" s="113"/>
      <c r="AJ95" s="113"/>
      <c r="AK95" s="113"/>
      <c r="AL95" s="113"/>
      <c r="AM95" s="113"/>
      <c r="AN95" s="114">
        <f>SUM(AG95,AT95)</f>
        <v>0</v>
      </c>
      <c r="AO95" s="113"/>
      <c r="AP95" s="113"/>
      <c r="AQ95" s="115" t="s">
        <v>82</v>
      </c>
      <c r="AR95" s="116"/>
      <c r="AS95" s="117">
        <v>0</v>
      </c>
      <c r="AT95" s="118">
        <f>ROUND(SUM(AV95:AW95),2)</f>
        <v>0</v>
      </c>
      <c r="AU95" s="119">
        <f>'SO 000 - Vedlejší a ostat...'!P117</f>
        <v>0</v>
      </c>
      <c r="AV95" s="118">
        <f>'SO 000 - Vedlejší a ostat...'!J33</f>
        <v>0</v>
      </c>
      <c r="AW95" s="118">
        <f>'SO 000 - Vedlejší a ostat...'!J34</f>
        <v>0</v>
      </c>
      <c r="AX95" s="118">
        <f>'SO 000 - Vedlejší a ostat...'!J35</f>
        <v>0</v>
      </c>
      <c r="AY95" s="118">
        <f>'SO 000 - Vedlejší a ostat...'!J36</f>
        <v>0</v>
      </c>
      <c r="AZ95" s="118">
        <f>'SO 000 - Vedlejší a ostat...'!F33</f>
        <v>0</v>
      </c>
      <c r="BA95" s="118">
        <f>'SO 000 - Vedlejší a ostat...'!F34</f>
        <v>0</v>
      </c>
      <c r="BB95" s="118">
        <f>'SO 000 - Vedlejší a ostat...'!F35</f>
        <v>0</v>
      </c>
      <c r="BC95" s="118">
        <f>'SO 000 - Vedlejší a ostat...'!F36</f>
        <v>0</v>
      </c>
      <c r="BD95" s="120">
        <f>'SO 000 - Vedlejší a ostat...'!F37</f>
        <v>0</v>
      </c>
      <c r="BT95" s="121" t="s">
        <v>83</v>
      </c>
      <c r="BV95" s="121" t="s">
        <v>77</v>
      </c>
      <c r="BW95" s="121" t="s">
        <v>84</v>
      </c>
      <c r="BX95" s="121" t="s">
        <v>5</v>
      </c>
      <c r="CL95" s="121" t="s">
        <v>1</v>
      </c>
      <c r="CM95" s="121" t="s">
        <v>85</v>
      </c>
    </row>
    <row r="96" s="6" customFormat="1" ht="16.5" customHeight="1">
      <c r="A96" s="109" t="s">
        <v>79</v>
      </c>
      <c r="B96" s="110"/>
      <c r="C96" s="111"/>
      <c r="D96" s="112" t="s">
        <v>86</v>
      </c>
      <c r="E96" s="112"/>
      <c r="F96" s="112"/>
      <c r="G96" s="112"/>
      <c r="H96" s="112"/>
      <c r="I96" s="113"/>
      <c r="J96" s="112" t="s">
        <v>87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'SO 101 - Nájezdová rampa ...'!J30</f>
        <v>0</v>
      </c>
      <c r="AH96" s="113"/>
      <c r="AI96" s="113"/>
      <c r="AJ96" s="113"/>
      <c r="AK96" s="113"/>
      <c r="AL96" s="113"/>
      <c r="AM96" s="113"/>
      <c r="AN96" s="114">
        <f>SUM(AG96,AT96)</f>
        <v>0</v>
      </c>
      <c r="AO96" s="113"/>
      <c r="AP96" s="113"/>
      <c r="AQ96" s="115" t="s">
        <v>82</v>
      </c>
      <c r="AR96" s="116"/>
      <c r="AS96" s="117">
        <v>0</v>
      </c>
      <c r="AT96" s="118">
        <f>ROUND(SUM(AV96:AW96),2)</f>
        <v>0</v>
      </c>
      <c r="AU96" s="119">
        <f>'SO 101 - Nájezdová rampa ...'!P117</f>
        <v>0</v>
      </c>
      <c r="AV96" s="118">
        <f>'SO 101 - Nájezdová rampa ...'!J33</f>
        <v>0</v>
      </c>
      <c r="AW96" s="118">
        <f>'SO 101 - Nájezdová rampa ...'!J34</f>
        <v>0</v>
      </c>
      <c r="AX96" s="118">
        <f>'SO 101 - Nájezdová rampa ...'!J35</f>
        <v>0</v>
      </c>
      <c r="AY96" s="118">
        <f>'SO 101 - Nájezdová rampa ...'!J36</f>
        <v>0</v>
      </c>
      <c r="AZ96" s="118">
        <f>'SO 101 - Nájezdová rampa ...'!F33</f>
        <v>0</v>
      </c>
      <c r="BA96" s="118">
        <f>'SO 101 - Nájezdová rampa ...'!F34</f>
        <v>0</v>
      </c>
      <c r="BB96" s="118">
        <f>'SO 101 - Nájezdová rampa ...'!F35</f>
        <v>0</v>
      </c>
      <c r="BC96" s="118">
        <f>'SO 101 - Nájezdová rampa ...'!F36</f>
        <v>0</v>
      </c>
      <c r="BD96" s="120">
        <f>'SO 101 - Nájezdová rampa ...'!F37</f>
        <v>0</v>
      </c>
      <c r="BT96" s="121" t="s">
        <v>83</v>
      </c>
      <c r="BV96" s="121" t="s">
        <v>77</v>
      </c>
      <c r="BW96" s="121" t="s">
        <v>88</v>
      </c>
      <c r="BX96" s="121" t="s">
        <v>5</v>
      </c>
      <c r="CL96" s="121" t="s">
        <v>1</v>
      </c>
      <c r="CM96" s="121" t="s">
        <v>85</v>
      </c>
    </row>
    <row r="97" s="6" customFormat="1" ht="16.5" customHeight="1">
      <c r="A97" s="109" t="s">
        <v>79</v>
      </c>
      <c r="B97" s="110"/>
      <c r="C97" s="111"/>
      <c r="D97" s="112" t="s">
        <v>89</v>
      </c>
      <c r="E97" s="112"/>
      <c r="F97" s="112"/>
      <c r="G97" s="112"/>
      <c r="H97" s="112"/>
      <c r="I97" s="113"/>
      <c r="J97" s="112" t="s">
        <v>90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'SO 102 - Nájezdová rampa ...'!J30</f>
        <v>0</v>
      </c>
      <c r="AH97" s="113"/>
      <c r="AI97" s="113"/>
      <c r="AJ97" s="113"/>
      <c r="AK97" s="113"/>
      <c r="AL97" s="113"/>
      <c r="AM97" s="113"/>
      <c r="AN97" s="114">
        <f>SUM(AG97,AT97)</f>
        <v>0</v>
      </c>
      <c r="AO97" s="113"/>
      <c r="AP97" s="113"/>
      <c r="AQ97" s="115" t="s">
        <v>82</v>
      </c>
      <c r="AR97" s="116"/>
      <c r="AS97" s="117">
        <v>0</v>
      </c>
      <c r="AT97" s="118">
        <f>ROUND(SUM(AV97:AW97),2)</f>
        <v>0</v>
      </c>
      <c r="AU97" s="119">
        <f>'SO 102 - Nájezdová rampa ...'!P117</f>
        <v>0</v>
      </c>
      <c r="AV97" s="118">
        <f>'SO 102 - Nájezdová rampa ...'!J33</f>
        <v>0</v>
      </c>
      <c r="AW97" s="118">
        <f>'SO 102 - Nájezdová rampa ...'!J34</f>
        <v>0</v>
      </c>
      <c r="AX97" s="118">
        <f>'SO 102 - Nájezdová rampa ...'!J35</f>
        <v>0</v>
      </c>
      <c r="AY97" s="118">
        <f>'SO 102 - Nájezdová rampa ...'!J36</f>
        <v>0</v>
      </c>
      <c r="AZ97" s="118">
        <f>'SO 102 - Nájezdová rampa ...'!F33</f>
        <v>0</v>
      </c>
      <c r="BA97" s="118">
        <f>'SO 102 - Nájezdová rampa ...'!F34</f>
        <v>0</v>
      </c>
      <c r="BB97" s="118">
        <f>'SO 102 - Nájezdová rampa ...'!F35</f>
        <v>0</v>
      </c>
      <c r="BC97" s="118">
        <f>'SO 102 - Nájezdová rampa ...'!F36</f>
        <v>0</v>
      </c>
      <c r="BD97" s="120">
        <f>'SO 102 - Nájezdová rampa ...'!F37</f>
        <v>0</v>
      </c>
      <c r="BT97" s="121" t="s">
        <v>83</v>
      </c>
      <c r="BV97" s="121" t="s">
        <v>77</v>
      </c>
      <c r="BW97" s="121" t="s">
        <v>91</v>
      </c>
      <c r="BX97" s="121" t="s">
        <v>5</v>
      </c>
      <c r="CL97" s="121" t="s">
        <v>1</v>
      </c>
      <c r="CM97" s="121" t="s">
        <v>85</v>
      </c>
    </row>
    <row r="98" s="6" customFormat="1" ht="16.5" customHeight="1">
      <c r="A98" s="109" t="s">
        <v>79</v>
      </c>
      <c r="B98" s="110"/>
      <c r="C98" s="111"/>
      <c r="D98" s="112" t="s">
        <v>92</v>
      </c>
      <c r="E98" s="112"/>
      <c r="F98" s="112"/>
      <c r="G98" s="112"/>
      <c r="H98" s="112"/>
      <c r="I98" s="113"/>
      <c r="J98" s="112" t="s">
        <v>93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'SO 405 - Přípojka NN pro ...'!J30</f>
        <v>0</v>
      </c>
      <c r="AH98" s="113"/>
      <c r="AI98" s="113"/>
      <c r="AJ98" s="113"/>
      <c r="AK98" s="113"/>
      <c r="AL98" s="113"/>
      <c r="AM98" s="113"/>
      <c r="AN98" s="114">
        <f>SUM(AG98,AT98)</f>
        <v>0</v>
      </c>
      <c r="AO98" s="113"/>
      <c r="AP98" s="113"/>
      <c r="AQ98" s="115" t="s">
        <v>82</v>
      </c>
      <c r="AR98" s="116"/>
      <c r="AS98" s="117">
        <v>0</v>
      </c>
      <c r="AT98" s="118">
        <f>ROUND(SUM(AV98:AW98),2)</f>
        <v>0</v>
      </c>
      <c r="AU98" s="119">
        <f>'SO 405 - Přípojka NN pro ...'!P117</f>
        <v>0</v>
      </c>
      <c r="AV98" s="118">
        <f>'SO 405 - Přípojka NN pro ...'!J33</f>
        <v>0</v>
      </c>
      <c r="AW98" s="118">
        <f>'SO 405 - Přípojka NN pro ...'!J34</f>
        <v>0</v>
      </c>
      <c r="AX98" s="118">
        <f>'SO 405 - Přípojka NN pro ...'!J35</f>
        <v>0</v>
      </c>
      <c r="AY98" s="118">
        <f>'SO 405 - Přípojka NN pro ...'!J36</f>
        <v>0</v>
      </c>
      <c r="AZ98" s="118">
        <f>'SO 405 - Přípojka NN pro ...'!F33</f>
        <v>0</v>
      </c>
      <c r="BA98" s="118">
        <f>'SO 405 - Přípojka NN pro ...'!F34</f>
        <v>0</v>
      </c>
      <c r="BB98" s="118">
        <f>'SO 405 - Přípojka NN pro ...'!F35</f>
        <v>0</v>
      </c>
      <c r="BC98" s="118">
        <f>'SO 405 - Přípojka NN pro ...'!F36</f>
        <v>0</v>
      </c>
      <c r="BD98" s="120">
        <f>'SO 405 - Přípojka NN pro ...'!F37</f>
        <v>0</v>
      </c>
      <c r="BT98" s="121" t="s">
        <v>83</v>
      </c>
      <c r="BV98" s="121" t="s">
        <v>77</v>
      </c>
      <c r="BW98" s="121" t="s">
        <v>94</v>
      </c>
      <c r="BX98" s="121" t="s">
        <v>5</v>
      </c>
      <c r="CL98" s="121" t="s">
        <v>1</v>
      </c>
      <c r="CM98" s="121" t="s">
        <v>85</v>
      </c>
    </row>
    <row r="99" s="6" customFormat="1" ht="16.5" customHeight="1">
      <c r="A99" s="109" t="s">
        <v>79</v>
      </c>
      <c r="B99" s="110"/>
      <c r="C99" s="111"/>
      <c r="D99" s="112" t="s">
        <v>95</v>
      </c>
      <c r="E99" s="112"/>
      <c r="F99" s="112"/>
      <c r="G99" s="112"/>
      <c r="H99" s="112"/>
      <c r="I99" s="113"/>
      <c r="J99" s="112" t="s">
        <v>96</v>
      </c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112"/>
      <c r="AC99" s="112"/>
      <c r="AD99" s="112"/>
      <c r="AE99" s="112"/>
      <c r="AF99" s="112"/>
      <c r="AG99" s="114">
        <f>'SO 406 - Osvětlení lávky'!J30</f>
        <v>0</v>
      </c>
      <c r="AH99" s="113"/>
      <c r="AI99" s="113"/>
      <c r="AJ99" s="113"/>
      <c r="AK99" s="113"/>
      <c r="AL99" s="113"/>
      <c r="AM99" s="113"/>
      <c r="AN99" s="114">
        <f>SUM(AG99,AT99)</f>
        <v>0</v>
      </c>
      <c r="AO99" s="113"/>
      <c r="AP99" s="113"/>
      <c r="AQ99" s="115" t="s">
        <v>82</v>
      </c>
      <c r="AR99" s="116"/>
      <c r="AS99" s="122">
        <v>0</v>
      </c>
      <c r="AT99" s="123">
        <f>ROUND(SUM(AV99:AW99),2)</f>
        <v>0</v>
      </c>
      <c r="AU99" s="124">
        <f>'SO 406 - Osvětlení lávky'!P117</f>
        <v>0</v>
      </c>
      <c r="AV99" s="123">
        <f>'SO 406 - Osvětlení lávky'!J33</f>
        <v>0</v>
      </c>
      <c r="AW99" s="123">
        <f>'SO 406 - Osvětlení lávky'!J34</f>
        <v>0</v>
      </c>
      <c r="AX99" s="123">
        <f>'SO 406 - Osvětlení lávky'!J35</f>
        <v>0</v>
      </c>
      <c r="AY99" s="123">
        <f>'SO 406 - Osvětlení lávky'!J36</f>
        <v>0</v>
      </c>
      <c r="AZ99" s="123">
        <f>'SO 406 - Osvětlení lávky'!F33</f>
        <v>0</v>
      </c>
      <c r="BA99" s="123">
        <f>'SO 406 - Osvětlení lávky'!F34</f>
        <v>0</v>
      </c>
      <c r="BB99" s="123">
        <f>'SO 406 - Osvětlení lávky'!F35</f>
        <v>0</v>
      </c>
      <c r="BC99" s="123">
        <f>'SO 406 - Osvětlení lávky'!F36</f>
        <v>0</v>
      </c>
      <c r="BD99" s="125">
        <f>'SO 406 - Osvětlení lávky'!F37</f>
        <v>0</v>
      </c>
      <c r="BT99" s="121" t="s">
        <v>83</v>
      </c>
      <c r="BV99" s="121" t="s">
        <v>77</v>
      </c>
      <c r="BW99" s="121" t="s">
        <v>97</v>
      </c>
      <c r="BX99" s="121" t="s">
        <v>5</v>
      </c>
      <c r="CL99" s="121" t="s">
        <v>1</v>
      </c>
      <c r="CM99" s="121" t="s">
        <v>85</v>
      </c>
    </row>
    <row r="100" s="1" customFormat="1" ht="30" customHeight="1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8"/>
    </row>
    <row r="101" s="1" customFormat="1" ht="6.96" customHeight="1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38"/>
    </row>
  </sheetData>
  <sheetProtection sheet="1" formatColumns="0" formatRows="0" objects="1" scenarios="1" spinCount="100000" saltValue="G1pTRHz6uzQZkzd0/h+VAjOQ3G73RCPes5+9O7grxZ/TSUQuBWnZU36BfBFJfGJSFqHEpvgs2CGCJlig2iL4eA==" hashValue="Qk/VUrMTZuiKUDJvwyyCOC8RGM2NeMs6gpKGj7xbFmWcXAY0DBFOylCgol3vqI3JrYixkcZiXrSzwQZ3NztQvA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</mergeCells>
  <hyperlinks>
    <hyperlink ref="A95" location="'SO 000 - Vedlejší a ostat...'!C2" display="/"/>
    <hyperlink ref="A96" location="'SO 101 - Nájezdová rampa ...'!C2" display="/"/>
    <hyperlink ref="A97" location="'SO 102 - Nájezdová rampa ...'!C2" display="/"/>
    <hyperlink ref="A98" location="'SO 405 - Přípojka NN pro ...'!C2" display="/"/>
    <hyperlink ref="A99" location="'SO 406 - Osvětlení láv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84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5"/>
      <c r="AT3" s="12" t="s">
        <v>85</v>
      </c>
    </row>
    <row r="4" ht="24.96" customHeight="1">
      <c r="B4" s="15"/>
      <c r="D4" s="130" t="s">
        <v>98</v>
      </c>
      <c r="L4" s="15"/>
      <c r="M4" s="131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32" t="s">
        <v>15</v>
      </c>
      <c r="L6" s="15"/>
    </row>
    <row r="7" ht="16.5" customHeight="1">
      <c r="B7" s="15"/>
      <c r="E7" s="133" t="str">
        <f>'Rekapitulace stavby'!K6</f>
        <v>Lávka pro pěší přes kolejiště nádraží v Chebu-neuznatelné náklady</v>
      </c>
      <c r="F7" s="132"/>
      <c r="G7" s="132"/>
      <c r="H7" s="132"/>
      <c r="L7" s="15"/>
    </row>
    <row r="8" s="1" customFormat="1" ht="12" customHeight="1">
      <c r="B8" s="38"/>
      <c r="D8" s="132" t="s">
        <v>99</v>
      </c>
      <c r="I8" s="134"/>
      <c r="L8" s="38"/>
    </row>
    <row r="9" s="1" customFormat="1" ht="36.96" customHeight="1">
      <c r="B9" s="38"/>
      <c r="E9" s="135" t="s">
        <v>100</v>
      </c>
      <c r="F9" s="1"/>
      <c r="G9" s="1"/>
      <c r="H9" s="1"/>
      <c r="I9" s="134"/>
      <c r="L9" s="38"/>
    </row>
    <row r="10" s="1" customFormat="1">
      <c r="B10" s="38"/>
      <c r="I10" s="134"/>
      <c r="L10" s="38"/>
    </row>
    <row r="11" s="1" customFormat="1" ht="12" customHeight="1">
      <c r="B11" s="38"/>
      <c r="D11" s="132" t="s">
        <v>17</v>
      </c>
      <c r="F11" s="136" t="s">
        <v>1</v>
      </c>
      <c r="I11" s="137" t="s">
        <v>18</v>
      </c>
      <c r="J11" s="136" t="s">
        <v>1</v>
      </c>
      <c r="L11" s="38"/>
    </row>
    <row r="12" s="1" customFormat="1" ht="12" customHeight="1">
      <c r="B12" s="38"/>
      <c r="D12" s="132" t="s">
        <v>19</v>
      </c>
      <c r="F12" s="136" t="s">
        <v>20</v>
      </c>
      <c r="I12" s="137" t="s">
        <v>21</v>
      </c>
      <c r="J12" s="138" t="str">
        <f>'Rekapitulace stavby'!AN8</f>
        <v>3. 7. 2019</v>
      </c>
      <c r="L12" s="38"/>
    </row>
    <row r="13" s="1" customFormat="1" ht="10.8" customHeight="1">
      <c r="B13" s="38"/>
      <c r="I13" s="134"/>
      <c r="L13" s="38"/>
    </row>
    <row r="14" s="1" customFormat="1" ht="12" customHeight="1">
      <c r="B14" s="38"/>
      <c r="D14" s="132" t="s">
        <v>23</v>
      </c>
      <c r="I14" s="137" t="s">
        <v>24</v>
      </c>
      <c r="J14" s="136" t="str">
        <f>IF('Rekapitulace stavby'!AN10="","",'Rekapitulace stavby'!AN10)</f>
        <v>00253979</v>
      </c>
      <c r="L14" s="38"/>
    </row>
    <row r="15" s="1" customFormat="1" ht="18" customHeight="1">
      <c r="B15" s="38"/>
      <c r="E15" s="136" t="str">
        <f>IF('Rekapitulace stavby'!E11="","",'Rekapitulace stavby'!E11)</f>
        <v>Město Cheb</v>
      </c>
      <c r="I15" s="137" t="s">
        <v>27</v>
      </c>
      <c r="J15" s="136" t="str">
        <f>IF('Rekapitulace stavby'!AN11="","",'Rekapitulace stavby'!AN11)</f>
        <v>CZ00253979</v>
      </c>
      <c r="L15" s="38"/>
    </row>
    <row r="16" s="1" customFormat="1" ht="6.96" customHeight="1">
      <c r="B16" s="38"/>
      <c r="I16" s="134"/>
      <c r="L16" s="38"/>
    </row>
    <row r="17" s="1" customFormat="1" ht="12" customHeight="1">
      <c r="B17" s="38"/>
      <c r="D17" s="132" t="s">
        <v>29</v>
      </c>
      <c r="I17" s="137" t="s">
        <v>24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36"/>
      <c r="G18" s="136"/>
      <c r="H18" s="136"/>
      <c r="I18" s="137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34"/>
      <c r="L19" s="38"/>
    </row>
    <row r="20" s="1" customFormat="1" ht="12" customHeight="1">
      <c r="B20" s="38"/>
      <c r="D20" s="132" t="s">
        <v>31</v>
      </c>
      <c r="I20" s="137" t="s">
        <v>24</v>
      </c>
      <c r="J20" s="136" t="str">
        <f>IF('Rekapitulace stavby'!AN16="","",'Rekapitulace stavby'!AN16)</f>
        <v/>
      </c>
      <c r="L20" s="38"/>
    </row>
    <row r="21" s="1" customFormat="1" ht="18" customHeight="1">
      <c r="B21" s="38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38"/>
    </row>
    <row r="22" s="1" customFormat="1" ht="6.96" customHeight="1">
      <c r="B22" s="38"/>
      <c r="I22" s="134"/>
      <c r="L22" s="38"/>
    </row>
    <row r="23" s="1" customFormat="1" ht="12" customHeight="1">
      <c r="B23" s="38"/>
      <c r="D23" s="132" t="s">
        <v>32</v>
      </c>
      <c r="I23" s="137" t="s">
        <v>24</v>
      </c>
      <c r="J23" s="136" t="str">
        <f>IF('Rekapitulace stavby'!AN19="","",'Rekapitulace stavby'!AN19)</f>
        <v/>
      </c>
      <c r="L23" s="38"/>
    </row>
    <row r="24" s="1" customFormat="1" ht="18" customHeight="1">
      <c r="B24" s="38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38"/>
    </row>
    <row r="25" s="1" customFormat="1" ht="6.96" customHeight="1">
      <c r="B25" s="38"/>
      <c r="I25" s="134"/>
      <c r="L25" s="38"/>
    </row>
    <row r="26" s="1" customFormat="1" ht="12" customHeight="1">
      <c r="B26" s="38"/>
      <c r="D26" s="132" t="s">
        <v>34</v>
      </c>
      <c r="I26" s="134"/>
      <c r="L26" s="38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38"/>
      <c r="I28" s="134"/>
      <c r="L28" s="38"/>
    </row>
    <row r="29" s="1" customFormat="1" ht="6.96" customHeight="1">
      <c r="B29" s="38"/>
      <c r="D29" s="73"/>
      <c r="E29" s="73"/>
      <c r="F29" s="73"/>
      <c r="G29" s="73"/>
      <c r="H29" s="73"/>
      <c r="I29" s="142"/>
      <c r="J29" s="73"/>
      <c r="K29" s="73"/>
      <c r="L29" s="38"/>
    </row>
    <row r="30" s="1" customFormat="1" ht="25.44" customHeight="1">
      <c r="B30" s="38"/>
      <c r="D30" s="143" t="s">
        <v>35</v>
      </c>
      <c r="I30" s="134"/>
      <c r="J30" s="144">
        <f>ROUND(J117, 2)</f>
        <v>0</v>
      </c>
      <c r="L30" s="38"/>
    </row>
    <row r="31" s="1" customFormat="1" ht="6.96" customHeight="1">
      <c r="B31" s="38"/>
      <c r="D31" s="73"/>
      <c r="E31" s="73"/>
      <c r="F31" s="73"/>
      <c r="G31" s="73"/>
      <c r="H31" s="73"/>
      <c r="I31" s="142"/>
      <c r="J31" s="73"/>
      <c r="K31" s="73"/>
      <c r="L31" s="38"/>
    </row>
    <row r="32" s="1" customFormat="1" ht="14.4" customHeight="1">
      <c r="B32" s="38"/>
      <c r="F32" s="145" t="s">
        <v>37</v>
      </c>
      <c r="I32" s="146" t="s">
        <v>36</v>
      </c>
      <c r="J32" s="145" t="s">
        <v>38</v>
      </c>
      <c r="L32" s="38"/>
    </row>
    <row r="33" s="1" customFormat="1" ht="14.4" customHeight="1">
      <c r="B33" s="38"/>
      <c r="D33" s="147" t="s">
        <v>39</v>
      </c>
      <c r="E33" s="132" t="s">
        <v>40</v>
      </c>
      <c r="F33" s="148">
        <f>ROUND((SUM(BE117:BE127)),  2)</f>
        <v>0</v>
      </c>
      <c r="I33" s="149">
        <v>0.20999999999999999</v>
      </c>
      <c r="J33" s="148">
        <f>ROUND(((SUM(BE117:BE127))*I33),  2)</f>
        <v>0</v>
      </c>
      <c r="L33" s="38"/>
    </row>
    <row r="34" s="1" customFormat="1" ht="14.4" customHeight="1">
      <c r="B34" s="38"/>
      <c r="E34" s="132" t="s">
        <v>41</v>
      </c>
      <c r="F34" s="148">
        <f>ROUND((SUM(BF117:BF127)),  2)</f>
        <v>0</v>
      </c>
      <c r="I34" s="149">
        <v>0.14999999999999999</v>
      </c>
      <c r="J34" s="148">
        <f>ROUND(((SUM(BF117:BF127))*I34),  2)</f>
        <v>0</v>
      </c>
      <c r="L34" s="38"/>
    </row>
    <row r="35" hidden="1" s="1" customFormat="1" ht="14.4" customHeight="1">
      <c r="B35" s="38"/>
      <c r="E35" s="132" t="s">
        <v>42</v>
      </c>
      <c r="F35" s="148">
        <f>ROUND((SUM(BG117:BG127)),  2)</f>
        <v>0</v>
      </c>
      <c r="I35" s="149">
        <v>0.20999999999999999</v>
      </c>
      <c r="J35" s="148">
        <f>0</f>
        <v>0</v>
      </c>
      <c r="L35" s="38"/>
    </row>
    <row r="36" hidden="1" s="1" customFormat="1" ht="14.4" customHeight="1">
      <c r="B36" s="38"/>
      <c r="E36" s="132" t="s">
        <v>43</v>
      </c>
      <c r="F36" s="148">
        <f>ROUND((SUM(BH117:BH127)),  2)</f>
        <v>0</v>
      </c>
      <c r="I36" s="149">
        <v>0.14999999999999999</v>
      </c>
      <c r="J36" s="148">
        <f>0</f>
        <v>0</v>
      </c>
      <c r="L36" s="38"/>
    </row>
    <row r="37" hidden="1" s="1" customFormat="1" ht="14.4" customHeight="1">
      <c r="B37" s="38"/>
      <c r="E37" s="132" t="s">
        <v>44</v>
      </c>
      <c r="F37" s="148">
        <f>ROUND((SUM(BI117:BI127)),  2)</f>
        <v>0</v>
      </c>
      <c r="I37" s="149">
        <v>0</v>
      </c>
      <c r="J37" s="148">
        <f>0</f>
        <v>0</v>
      </c>
      <c r="L37" s="38"/>
    </row>
    <row r="38" s="1" customFormat="1" ht="6.96" customHeight="1">
      <c r="B38" s="38"/>
      <c r="I38" s="134"/>
      <c r="L38" s="38"/>
    </row>
    <row r="39" s="1" customFormat="1" ht="25.44" customHeight="1">
      <c r="B39" s="38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38"/>
    </row>
    <row r="40" s="1" customFormat="1" ht="14.4" customHeight="1">
      <c r="B40" s="38"/>
      <c r="I40" s="134"/>
      <c r="L40" s="38"/>
    </row>
    <row r="41" ht="14.4" customHeight="1">
      <c r="B41" s="15"/>
      <c r="L41" s="15"/>
    </row>
    <row r="42" ht="14.4" customHeight="1">
      <c r="B42" s="15"/>
      <c r="L42" s="15"/>
    </row>
    <row r="43" ht="14.4" customHeight="1">
      <c r="B43" s="15"/>
      <c r="L43" s="15"/>
    </row>
    <row r="44" ht="14.4" customHeight="1">
      <c r="B44" s="15"/>
      <c r="L44" s="15"/>
    </row>
    <row r="45" ht="14.4" customHeight="1">
      <c r="B45" s="15"/>
      <c r="L45" s="15"/>
    </row>
    <row r="46" ht="14.4" customHeight="1">
      <c r="B46" s="15"/>
      <c r="L46" s="15"/>
    </row>
    <row r="47" ht="14.4" customHeight="1">
      <c r="B47" s="15"/>
      <c r="L47" s="15"/>
    </row>
    <row r="48" ht="14.4" customHeight="1">
      <c r="B48" s="15"/>
      <c r="L48" s="15"/>
    </row>
    <row r="49" ht="14.4" customHeight="1">
      <c r="B49" s="15"/>
      <c r="L49" s="15"/>
    </row>
    <row r="50" s="1" customFormat="1" ht="14.4" customHeight="1">
      <c r="B50" s="38"/>
      <c r="D50" s="158" t="s">
        <v>48</v>
      </c>
      <c r="E50" s="159"/>
      <c r="F50" s="159"/>
      <c r="G50" s="158" t="s">
        <v>49</v>
      </c>
      <c r="H50" s="159"/>
      <c r="I50" s="160"/>
      <c r="J50" s="159"/>
      <c r="K50" s="159"/>
      <c r="L50" s="3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1" customFormat="1">
      <c r="B61" s="38"/>
      <c r="D61" s="161" t="s">
        <v>50</v>
      </c>
      <c r="E61" s="162"/>
      <c r="F61" s="163" t="s">
        <v>51</v>
      </c>
      <c r="G61" s="161" t="s">
        <v>50</v>
      </c>
      <c r="H61" s="162"/>
      <c r="I61" s="164"/>
      <c r="J61" s="165" t="s">
        <v>51</v>
      </c>
      <c r="K61" s="162"/>
      <c r="L61" s="38"/>
    </row>
    <row r="62">
      <c r="B62" s="15"/>
      <c r="L62" s="15"/>
    </row>
    <row r="63">
      <c r="B63" s="15"/>
      <c r="L63" s="15"/>
    </row>
    <row r="64">
      <c r="B64" s="15"/>
      <c r="L64" s="15"/>
    </row>
    <row r="65" s="1" customFormat="1">
      <c r="B65" s="38"/>
      <c r="D65" s="158" t="s">
        <v>52</v>
      </c>
      <c r="E65" s="159"/>
      <c r="F65" s="159"/>
      <c r="G65" s="158" t="s">
        <v>53</v>
      </c>
      <c r="H65" s="159"/>
      <c r="I65" s="160"/>
      <c r="J65" s="159"/>
      <c r="K65" s="159"/>
      <c r="L65" s="38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1" customFormat="1">
      <c r="B76" s="38"/>
      <c r="D76" s="161" t="s">
        <v>50</v>
      </c>
      <c r="E76" s="162"/>
      <c r="F76" s="163" t="s">
        <v>51</v>
      </c>
      <c r="G76" s="161" t="s">
        <v>50</v>
      </c>
      <c r="H76" s="162"/>
      <c r="I76" s="164"/>
      <c r="J76" s="165" t="s">
        <v>51</v>
      </c>
      <c r="K76" s="162"/>
      <c r="L76" s="38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38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4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4"/>
      <c r="J83" s="34"/>
      <c r="K83" s="34"/>
      <c r="L83" s="38"/>
    </row>
    <row r="84" s="1" customFormat="1" ht="12" customHeight="1">
      <c r="B84" s="33"/>
      <c r="C84" s="27" t="s">
        <v>15</v>
      </c>
      <c r="D84" s="34"/>
      <c r="E84" s="34"/>
      <c r="F84" s="34"/>
      <c r="G84" s="34"/>
      <c r="H84" s="34"/>
      <c r="I84" s="134"/>
      <c r="J84" s="34"/>
      <c r="K84" s="34"/>
      <c r="L84" s="38"/>
    </row>
    <row r="85" s="1" customFormat="1" ht="16.5" customHeight="1">
      <c r="B85" s="33"/>
      <c r="C85" s="34"/>
      <c r="D85" s="34"/>
      <c r="E85" s="172" t="str">
        <f>E7</f>
        <v>Lávka pro pěší přes kolejiště nádraží v Chebu-neuznatelné náklady</v>
      </c>
      <c r="F85" s="27"/>
      <c r="G85" s="27"/>
      <c r="H85" s="27"/>
      <c r="I85" s="134"/>
      <c r="J85" s="34"/>
      <c r="K85" s="34"/>
      <c r="L85" s="38"/>
    </row>
    <row r="86" s="1" customFormat="1" ht="12" customHeight="1">
      <c r="B86" s="33"/>
      <c r="C86" s="27" t="s">
        <v>99</v>
      </c>
      <c r="D86" s="34"/>
      <c r="E86" s="34"/>
      <c r="F86" s="34"/>
      <c r="G86" s="34"/>
      <c r="H86" s="34"/>
      <c r="I86" s="134"/>
      <c r="J86" s="34"/>
      <c r="K86" s="34"/>
      <c r="L86" s="38"/>
    </row>
    <row r="87" s="1" customFormat="1" ht="16.5" customHeight="1">
      <c r="B87" s="33"/>
      <c r="C87" s="34"/>
      <c r="D87" s="34"/>
      <c r="E87" s="66" t="str">
        <f>E9</f>
        <v>SO 000 - Vedlejší a ostatní náklady</v>
      </c>
      <c r="F87" s="34"/>
      <c r="G87" s="34"/>
      <c r="H87" s="34"/>
      <c r="I87" s="134"/>
      <c r="J87" s="34"/>
      <c r="K87" s="34"/>
      <c r="L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4"/>
      <c r="J88" s="34"/>
      <c r="K88" s="34"/>
      <c r="L88" s="38"/>
    </row>
    <row r="89" s="1" customFormat="1" ht="12" customHeight="1">
      <c r="B89" s="33"/>
      <c r="C89" s="27" t="s">
        <v>19</v>
      </c>
      <c r="D89" s="34"/>
      <c r="E89" s="34"/>
      <c r="F89" s="22" t="str">
        <f>F12</f>
        <v xml:space="preserve"> </v>
      </c>
      <c r="G89" s="34"/>
      <c r="H89" s="34"/>
      <c r="I89" s="137" t="s">
        <v>21</v>
      </c>
      <c r="J89" s="69" t="str">
        <f>IF(J12="","",J12)</f>
        <v>3. 7. 2019</v>
      </c>
      <c r="K89" s="34"/>
      <c r="L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4"/>
      <c r="J90" s="34"/>
      <c r="K90" s="34"/>
      <c r="L90" s="38"/>
    </row>
    <row r="91" s="1" customFormat="1" ht="15.15" customHeight="1">
      <c r="B91" s="33"/>
      <c r="C91" s="27" t="s">
        <v>23</v>
      </c>
      <c r="D91" s="34"/>
      <c r="E91" s="34"/>
      <c r="F91" s="22" t="str">
        <f>E15</f>
        <v>Město Cheb</v>
      </c>
      <c r="G91" s="34"/>
      <c r="H91" s="34"/>
      <c r="I91" s="137" t="s">
        <v>31</v>
      </c>
      <c r="J91" s="31" t="str">
        <f>E21</f>
        <v xml:space="preserve"> </v>
      </c>
      <c r="K91" s="34"/>
      <c r="L91" s="38"/>
    </row>
    <row r="92" s="1" customFormat="1" ht="15.15" customHeight="1">
      <c r="B92" s="33"/>
      <c r="C92" s="27" t="s">
        <v>29</v>
      </c>
      <c r="D92" s="34"/>
      <c r="E92" s="34"/>
      <c r="F92" s="22" t="str">
        <f>IF(E18="","",E18)</f>
        <v>Vyplň údaj</v>
      </c>
      <c r="G92" s="34"/>
      <c r="H92" s="34"/>
      <c r="I92" s="137" t="s">
        <v>32</v>
      </c>
      <c r="J92" s="31" t="str">
        <f>E24</f>
        <v xml:space="preserve"> </v>
      </c>
      <c r="K92" s="34"/>
      <c r="L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4"/>
      <c r="J93" s="34"/>
      <c r="K93" s="34"/>
      <c r="L93" s="38"/>
    </row>
    <row r="94" s="1" customFormat="1" ht="29.28" customHeight="1">
      <c r="B94" s="33"/>
      <c r="C94" s="173" t="s">
        <v>102</v>
      </c>
      <c r="D94" s="174"/>
      <c r="E94" s="174"/>
      <c r="F94" s="174"/>
      <c r="G94" s="174"/>
      <c r="H94" s="174"/>
      <c r="I94" s="175"/>
      <c r="J94" s="176" t="s">
        <v>103</v>
      </c>
      <c r="K94" s="174"/>
      <c r="L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4"/>
      <c r="J95" s="34"/>
      <c r="K95" s="34"/>
      <c r="L95" s="38"/>
    </row>
    <row r="96" s="1" customFormat="1" ht="22.8" customHeight="1">
      <c r="B96" s="33"/>
      <c r="C96" s="177" t="s">
        <v>104</v>
      </c>
      <c r="D96" s="34"/>
      <c r="E96" s="34"/>
      <c r="F96" s="34"/>
      <c r="G96" s="34"/>
      <c r="H96" s="34"/>
      <c r="I96" s="134"/>
      <c r="J96" s="100">
        <f>J117</f>
        <v>0</v>
      </c>
      <c r="K96" s="34"/>
      <c r="L96" s="38"/>
      <c r="AU96" s="12" t="s">
        <v>85</v>
      </c>
    </row>
    <row r="97" s="8" customFormat="1" ht="24.96" customHeight="1">
      <c r="B97" s="178"/>
      <c r="C97" s="179"/>
      <c r="D97" s="180" t="s">
        <v>105</v>
      </c>
      <c r="E97" s="181"/>
      <c r="F97" s="181"/>
      <c r="G97" s="181"/>
      <c r="H97" s="181"/>
      <c r="I97" s="182"/>
      <c r="J97" s="183">
        <f>J118</f>
        <v>0</v>
      </c>
      <c r="K97" s="179"/>
      <c r="L97" s="184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4"/>
      <c r="J98" s="34"/>
      <c r="K98" s="34"/>
      <c r="L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68"/>
      <c r="J99" s="57"/>
      <c r="K99" s="57"/>
      <c r="L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1"/>
      <c r="J103" s="59"/>
      <c r="K103" s="59"/>
      <c r="L103" s="38"/>
    </row>
    <row r="104" s="1" customFormat="1" ht="24.96" customHeight="1">
      <c r="B104" s="33"/>
      <c r="C104" s="18" t="s">
        <v>106</v>
      </c>
      <c r="D104" s="34"/>
      <c r="E104" s="34"/>
      <c r="F104" s="34"/>
      <c r="G104" s="34"/>
      <c r="H104" s="34"/>
      <c r="I104" s="134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4"/>
      <c r="J105" s="34"/>
      <c r="K105" s="34"/>
      <c r="L105" s="38"/>
    </row>
    <row r="106" s="1" customFormat="1" ht="12" customHeight="1">
      <c r="B106" s="33"/>
      <c r="C106" s="27" t="s">
        <v>15</v>
      </c>
      <c r="D106" s="34"/>
      <c r="E106" s="34"/>
      <c r="F106" s="34"/>
      <c r="G106" s="34"/>
      <c r="H106" s="34"/>
      <c r="I106" s="134"/>
      <c r="J106" s="34"/>
      <c r="K106" s="34"/>
      <c r="L106" s="38"/>
    </row>
    <row r="107" s="1" customFormat="1" ht="16.5" customHeight="1">
      <c r="B107" s="33"/>
      <c r="C107" s="34"/>
      <c r="D107" s="34"/>
      <c r="E107" s="172" t="str">
        <f>E7</f>
        <v>Lávka pro pěší přes kolejiště nádraží v Chebu-neuznatelné náklady</v>
      </c>
      <c r="F107" s="27"/>
      <c r="G107" s="27"/>
      <c r="H107" s="27"/>
      <c r="I107" s="134"/>
      <c r="J107" s="34"/>
      <c r="K107" s="34"/>
      <c r="L107" s="38"/>
    </row>
    <row r="108" s="1" customFormat="1" ht="12" customHeight="1">
      <c r="B108" s="33"/>
      <c r="C108" s="27" t="s">
        <v>99</v>
      </c>
      <c r="D108" s="34"/>
      <c r="E108" s="34"/>
      <c r="F108" s="34"/>
      <c r="G108" s="34"/>
      <c r="H108" s="34"/>
      <c r="I108" s="134"/>
      <c r="J108" s="34"/>
      <c r="K108" s="34"/>
      <c r="L108" s="38"/>
    </row>
    <row r="109" s="1" customFormat="1" ht="16.5" customHeight="1">
      <c r="B109" s="33"/>
      <c r="C109" s="34"/>
      <c r="D109" s="34"/>
      <c r="E109" s="66" t="str">
        <f>E9</f>
        <v>SO 000 - Vedlejší a ostatní náklady</v>
      </c>
      <c r="F109" s="34"/>
      <c r="G109" s="34"/>
      <c r="H109" s="34"/>
      <c r="I109" s="134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4"/>
      <c r="J110" s="34"/>
      <c r="K110" s="34"/>
      <c r="L110" s="38"/>
    </row>
    <row r="111" s="1" customFormat="1" ht="12" customHeight="1">
      <c r="B111" s="33"/>
      <c r="C111" s="27" t="s">
        <v>19</v>
      </c>
      <c r="D111" s="34"/>
      <c r="E111" s="34"/>
      <c r="F111" s="22" t="str">
        <f>F12</f>
        <v xml:space="preserve"> </v>
      </c>
      <c r="G111" s="34"/>
      <c r="H111" s="34"/>
      <c r="I111" s="137" t="s">
        <v>21</v>
      </c>
      <c r="J111" s="69" t="str">
        <f>IF(J12="","",J12)</f>
        <v>3. 7. 2019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4"/>
      <c r="J112" s="34"/>
      <c r="K112" s="34"/>
      <c r="L112" s="38"/>
    </row>
    <row r="113" s="1" customFormat="1" ht="15.15" customHeight="1">
      <c r="B113" s="33"/>
      <c r="C113" s="27" t="s">
        <v>23</v>
      </c>
      <c r="D113" s="34"/>
      <c r="E113" s="34"/>
      <c r="F113" s="22" t="str">
        <f>E15</f>
        <v>Město Cheb</v>
      </c>
      <c r="G113" s="34"/>
      <c r="H113" s="34"/>
      <c r="I113" s="137" t="s">
        <v>31</v>
      </c>
      <c r="J113" s="31" t="str">
        <f>E21</f>
        <v xml:space="preserve"> </v>
      </c>
      <c r="K113" s="34"/>
      <c r="L113" s="38"/>
    </row>
    <row r="114" s="1" customFormat="1" ht="15.1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37" t="s">
        <v>32</v>
      </c>
      <c r="J114" s="31" t="str">
        <f>E24</f>
        <v xml:space="preserve"> 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4"/>
      <c r="J115" s="34"/>
      <c r="K115" s="34"/>
      <c r="L115" s="38"/>
    </row>
    <row r="116" s="9" customFormat="1" ht="29.28" customHeight="1">
      <c r="B116" s="185"/>
      <c r="C116" s="186" t="s">
        <v>107</v>
      </c>
      <c r="D116" s="187" t="s">
        <v>60</v>
      </c>
      <c r="E116" s="187" t="s">
        <v>56</v>
      </c>
      <c r="F116" s="187" t="s">
        <v>57</v>
      </c>
      <c r="G116" s="187" t="s">
        <v>108</v>
      </c>
      <c r="H116" s="187" t="s">
        <v>109</v>
      </c>
      <c r="I116" s="188" t="s">
        <v>110</v>
      </c>
      <c r="J116" s="187" t="s">
        <v>103</v>
      </c>
      <c r="K116" s="189" t="s">
        <v>111</v>
      </c>
      <c r="L116" s="190"/>
      <c r="M116" s="90" t="s">
        <v>1</v>
      </c>
      <c r="N116" s="91" t="s">
        <v>39</v>
      </c>
      <c r="O116" s="91" t="s">
        <v>112</v>
      </c>
      <c r="P116" s="91" t="s">
        <v>113</v>
      </c>
      <c r="Q116" s="91" t="s">
        <v>114</v>
      </c>
      <c r="R116" s="91" t="s">
        <v>115</v>
      </c>
      <c r="S116" s="91" t="s">
        <v>116</v>
      </c>
      <c r="T116" s="92" t="s">
        <v>117</v>
      </c>
    </row>
    <row r="117" s="1" customFormat="1" ht="22.8" customHeight="1">
      <c r="B117" s="33"/>
      <c r="C117" s="97" t="s">
        <v>118</v>
      </c>
      <c r="D117" s="34"/>
      <c r="E117" s="34"/>
      <c r="F117" s="34"/>
      <c r="G117" s="34"/>
      <c r="H117" s="34"/>
      <c r="I117" s="134"/>
      <c r="J117" s="191">
        <f>BK117</f>
        <v>0</v>
      </c>
      <c r="K117" s="34"/>
      <c r="L117" s="38"/>
      <c r="M117" s="93"/>
      <c r="N117" s="94"/>
      <c r="O117" s="94"/>
      <c r="P117" s="192">
        <f>P118</f>
        <v>0</v>
      </c>
      <c r="Q117" s="94"/>
      <c r="R117" s="192">
        <f>R118</f>
        <v>0</v>
      </c>
      <c r="S117" s="94"/>
      <c r="T117" s="193">
        <f>T118</f>
        <v>0</v>
      </c>
      <c r="AT117" s="12" t="s">
        <v>74</v>
      </c>
      <c r="AU117" s="12" t="s">
        <v>85</v>
      </c>
      <c r="BK117" s="194">
        <f>BK118</f>
        <v>0</v>
      </c>
    </row>
    <row r="118" s="10" customFormat="1" ht="25.92" customHeight="1">
      <c r="B118" s="195"/>
      <c r="C118" s="196"/>
      <c r="D118" s="197" t="s">
        <v>74</v>
      </c>
      <c r="E118" s="198" t="s">
        <v>75</v>
      </c>
      <c r="F118" s="198" t="s">
        <v>119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SUM(P119:P127)</f>
        <v>0</v>
      </c>
      <c r="Q118" s="203"/>
      <c r="R118" s="204">
        <f>SUM(R119:R127)</f>
        <v>0</v>
      </c>
      <c r="S118" s="203"/>
      <c r="T118" s="205">
        <f>SUM(T119:T127)</f>
        <v>0</v>
      </c>
      <c r="AR118" s="206" t="s">
        <v>120</v>
      </c>
      <c r="AT118" s="207" t="s">
        <v>74</v>
      </c>
      <c r="AU118" s="207" t="s">
        <v>75</v>
      </c>
      <c r="AY118" s="206" t="s">
        <v>121</v>
      </c>
      <c r="BK118" s="208">
        <f>SUM(BK119:BK127)</f>
        <v>0</v>
      </c>
    </row>
    <row r="119" s="1" customFormat="1" ht="24" customHeight="1">
      <c r="B119" s="33"/>
      <c r="C119" s="209" t="s">
        <v>83</v>
      </c>
      <c r="D119" s="209" t="s">
        <v>122</v>
      </c>
      <c r="E119" s="210" t="s">
        <v>123</v>
      </c>
      <c r="F119" s="211" t="s">
        <v>124</v>
      </c>
      <c r="G119" s="212" t="s">
        <v>125</v>
      </c>
      <c r="H119" s="213">
        <v>1</v>
      </c>
      <c r="I119" s="214"/>
      <c r="J119" s="213">
        <f>ROUND(I119*H119,2)</f>
        <v>0</v>
      </c>
      <c r="K119" s="211" t="s">
        <v>1</v>
      </c>
      <c r="L119" s="38"/>
      <c r="M119" s="215" t="s">
        <v>1</v>
      </c>
      <c r="N119" s="216" t="s">
        <v>40</v>
      </c>
      <c r="O119" s="81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219" t="s">
        <v>120</v>
      </c>
      <c r="AT119" s="219" t="s">
        <v>122</v>
      </c>
      <c r="AU119" s="219" t="s">
        <v>83</v>
      </c>
      <c r="AY119" s="12" t="s">
        <v>121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2" t="s">
        <v>83</v>
      </c>
      <c r="BK119" s="220">
        <f>ROUND(I119*H119,2)</f>
        <v>0</v>
      </c>
      <c r="BL119" s="12" t="s">
        <v>120</v>
      </c>
      <c r="BM119" s="219" t="s">
        <v>126</v>
      </c>
    </row>
    <row r="120" s="1" customFormat="1">
      <c r="B120" s="33"/>
      <c r="C120" s="34"/>
      <c r="D120" s="221" t="s">
        <v>127</v>
      </c>
      <c r="E120" s="34"/>
      <c r="F120" s="222" t="s">
        <v>128</v>
      </c>
      <c r="G120" s="34"/>
      <c r="H120" s="34"/>
      <c r="I120" s="134"/>
      <c r="J120" s="34"/>
      <c r="K120" s="34"/>
      <c r="L120" s="38"/>
      <c r="M120" s="223"/>
      <c r="N120" s="81"/>
      <c r="O120" s="81"/>
      <c r="P120" s="81"/>
      <c r="Q120" s="81"/>
      <c r="R120" s="81"/>
      <c r="S120" s="81"/>
      <c r="T120" s="82"/>
      <c r="AT120" s="12" t="s">
        <v>127</v>
      </c>
      <c r="AU120" s="12" t="s">
        <v>83</v>
      </c>
    </row>
    <row r="121" s="1" customFormat="1">
      <c r="B121" s="33"/>
      <c r="C121" s="34"/>
      <c r="D121" s="221" t="s">
        <v>129</v>
      </c>
      <c r="E121" s="34"/>
      <c r="F121" s="224" t="s">
        <v>130</v>
      </c>
      <c r="G121" s="34"/>
      <c r="H121" s="34"/>
      <c r="I121" s="134"/>
      <c r="J121" s="34"/>
      <c r="K121" s="34"/>
      <c r="L121" s="38"/>
      <c r="M121" s="223"/>
      <c r="N121" s="81"/>
      <c r="O121" s="81"/>
      <c r="P121" s="81"/>
      <c r="Q121" s="81"/>
      <c r="R121" s="81"/>
      <c r="S121" s="81"/>
      <c r="T121" s="82"/>
      <c r="AT121" s="12" t="s">
        <v>129</v>
      </c>
      <c r="AU121" s="12" t="s">
        <v>83</v>
      </c>
    </row>
    <row r="122" s="1" customFormat="1" ht="16.5" customHeight="1">
      <c r="B122" s="33"/>
      <c r="C122" s="209" t="s">
        <v>131</v>
      </c>
      <c r="D122" s="209" t="s">
        <v>122</v>
      </c>
      <c r="E122" s="210" t="s">
        <v>132</v>
      </c>
      <c r="F122" s="211" t="s">
        <v>133</v>
      </c>
      <c r="G122" s="212" t="s">
        <v>134</v>
      </c>
      <c r="H122" s="213">
        <v>1</v>
      </c>
      <c r="I122" s="214"/>
      <c r="J122" s="213">
        <f>ROUND(I122*H122,2)</f>
        <v>0</v>
      </c>
      <c r="K122" s="211" t="s">
        <v>1</v>
      </c>
      <c r="L122" s="38"/>
      <c r="M122" s="215" t="s">
        <v>1</v>
      </c>
      <c r="N122" s="216" t="s">
        <v>40</v>
      </c>
      <c r="O122" s="81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219" t="s">
        <v>120</v>
      </c>
      <c r="AT122" s="219" t="s">
        <v>122</v>
      </c>
      <c r="AU122" s="219" t="s">
        <v>83</v>
      </c>
      <c r="AY122" s="12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2" t="s">
        <v>83</v>
      </c>
      <c r="BK122" s="220">
        <f>ROUND(I122*H122,2)</f>
        <v>0</v>
      </c>
      <c r="BL122" s="12" t="s">
        <v>120</v>
      </c>
      <c r="BM122" s="219" t="s">
        <v>135</v>
      </c>
    </row>
    <row r="123" s="1" customFormat="1">
      <c r="B123" s="33"/>
      <c r="C123" s="34"/>
      <c r="D123" s="221" t="s">
        <v>127</v>
      </c>
      <c r="E123" s="34"/>
      <c r="F123" s="222" t="s">
        <v>128</v>
      </c>
      <c r="G123" s="34"/>
      <c r="H123" s="34"/>
      <c r="I123" s="134"/>
      <c r="J123" s="34"/>
      <c r="K123" s="34"/>
      <c r="L123" s="38"/>
      <c r="M123" s="223"/>
      <c r="N123" s="81"/>
      <c r="O123" s="81"/>
      <c r="P123" s="81"/>
      <c r="Q123" s="81"/>
      <c r="R123" s="81"/>
      <c r="S123" s="81"/>
      <c r="T123" s="82"/>
      <c r="AT123" s="12" t="s">
        <v>127</v>
      </c>
      <c r="AU123" s="12" t="s">
        <v>83</v>
      </c>
    </row>
    <row r="124" s="1" customFormat="1">
      <c r="B124" s="33"/>
      <c r="C124" s="34"/>
      <c r="D124" s="221" t="s">
        <v>129</v>
      </c>
      <c r="E124" s="34"/>
      <c r="F124" s="224" t="s">
        <v>130</v>
      </c>
      <c r="G124" s="34"/>
      <c r="H124" s="34"/>
      <c r="I124" s="134"/>
      <c r="J124" s="34"/>
      <c r="K124" s="34"/>
      <c r="L124" s="38"/>
      <c r="M124" s="223"/>
      <c r="N124" s="81"/>
      <c r="O124" s="81"/>
      <c r="P124" s="81"/>
      <c r="Q124" s="81"/>
      <c r="R124" s="81"/>
      <c r="S124" s="81"/>
      <c r="T124" s="82"/>
      <c r="AT124" s="12" t="s">
        <v>129</v>
      </c>
      <c r="AU124" s="12" t="s">
        <v>83</v>
      </c>
    </row>
    <row r="125" s="1" customFormat="1" ht="24" customHeight="1">
      <c r="B125" s="33"/>
      <c r="C125" s="209" t="s">
        <v>136</v>
      </c>
      <c r="D125" s="209" t="s">
        <v>122</v>
      </c>
      <c r="E125" s="210" t="s">
        <v>137</v>
      </c>
      <c r="F125" s="211" t="s">
        <v>138</v>
      </c>
      <c r="G125" s="212" t="s">
        <v>134</v>
      </c>
      <c r="H125" s="213">
        <v>1</v>
      </c>
      <c r="I125" s="214"/>
      <c r="J125" s="213">
        <f>ROUND(I125*H125,2)</f>
        <v>0</v>
      </c>
      <c r="K125" s="211" t="s">
        <v>1</v>
      </c>
      <c r="L125" s="38"/>
      <c r="M125" s="215" t="s">
        <v>1</v>
      </c>
      <c r="N125" s="216" t="s">
        <v>40</v>
      </c>
      <c r="O125" s="8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219" t="s">
        <v>120</v>
      </c>
      <c r="AT125" s="219" t="s">
        <v>122</v>
      </c>
      <c r="AU125" s="219" t="s">
        <v>83</v>
      </c>
      <c r="AY125" s="12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2" t="s">
        <v>83</v>
      </c>
      <c r="BK125" s="220">
        <f>ROUND(I125*H125,2)</f>
        <v>0</v>
      </c>
      <c r="BL125" s="12" t="s">
        <v>120</v>
      </c>
      <c r="BM125" s="219" t="s">
        <v>139</v>
      </c>
    </row>
    <row r="126" s="1" customFormat="1">
      <c r="B126" s="33"/>
      <c r="C126" s="34"/>
      <c r="D126" s="221" t="s">
        <v>127</v>
      </c>
      <c r="E126" s="34"/>
      <c r="F126" s="222" t="s">
        <v>140</v>
      </c>
      <c r="G126" s="34"/>
      <c r="H126" s="34"/>
      <c r="I126" s="134"/>
      <c r="J126" s="34"/>
      <c r="K126" s="34"/>
      <c r="L126" s="38"/>
      <c r="M126" s="223"/>
      <c r="N126" s="81"/>
      <c r="O126" s="81"/>
      <c r="P126" s="81"/>
      <c r="Q126" s="81"/>
      <c r="R126" s="81"/>
      <c r="S126" s="81"/>
      <c r="T126" s="82"/>
      <c r="AT126" s="12" t="s">
        <v>127</v>
      </c>
      <c r="AU126" s="12" t="s">
        <v>83</v>
      </c>
    </row>
    <row r="127" s="1" customFormat="1">
      <c r="B127" s="33"/>
      <c r="C127" s="34"/>
      <c r="D127" s="221" t="s">
        <v>129</v>
      </c>
      <c r="E127" s="34"/>
      <c r="F127" s="224" t="s">
        <v>130</v>
      </c>
      <c r="G127" s="34"/>
      <c r="H127" s="34"/>
      <c r="I127" s="134"/>
      <c r="J127" s="34"/>
      <c r="K127" s="34"/>
      <c r="L127" s="38"/>
      <c r="M127" s="225"/>
      <c r="N127" s="226"/>
      <c r="O127" s="226"/>
      <c r="P127" s="226"/>
      <c r="Q127" s="226"/>
      <c r="R127" s="226"/>
      <c r="S127" s="226"/>
      <c r="T127" s="227"/>
      <c r="AT127" s="12" t="s">
        <v>129</v>
      </c>
      <c r="AU127" s="12" t="s">
        <v>83</v>
      </c>
    </row>
    <row r="128" s="1" customFormat="1" ht="6.96" customHeight="1">
      <c r="B128" s="56"/>
      <c r="C128" s="57"/>
      <c r="D128" s="57"/>
      <c r="E128" s="57"/>
      <c r="F128" s="57"/>
      <c r="G128" s="57"/>
      <c r="H128" s="57"/>
      <c r="I128" s="168"/>
      <c r="J128" s="57"/>
      <c r="K128" s="57"/>
      <c r="L128" s="38"/>
    </row>
  </sheetData>
  <sheetProtection sheet="1" autoFilter="0" formatColumns="0" formatRows="0" objects="1" scenarios="1" spinCount="100000" saltValue="JEVwAxLKYEqhOQnlmPfnUWyLaLkBZ5eqdRXFpPZxs/AtOrlNhO8cC+6VhQ0KngKjvoRWWdlADD0NOmetO6y7Mg==" hashValue="4vMmTiU55AJmw4sq26WL3VSxrRhgTez7x0yG5p9lM9X1i4sQatc1uRGLOyrSo2dnne1jkS/FCHIKN4C8qyRHs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88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5"/>
      <c r="AT3" s="12" t="s">
        <v>85</v>
      </c>
    </row>
    <row r="4" ht="24.96" customHeight="1">
      <c r="B4" s="15"/>
      <c r="D4" s="130" t="s">
        <v>98</v>
      </c>
      <c r="L4" s="15"/>
      <c r="M4" s="131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32" t="s">
        <v>15</v>
      </c>
      <c r="L6" s="15"/>
    </row>
    <row r="7" ht="16.5" customHeight="1">
      <c r="B7" s="15"/>
      <c r="E7" s="133" t="str">
        <f>'Rekapitulace stavby'!K6</f>
        <v>Lávka pro pěší přes kolejiště nádraží v Chebu-neuznatelné náklady</v>
      </c>
      <c r="F7" s="132"/>
      <c r="G7" s="132"/>
      <c r="H7" s="132"/>
      <c r="L7" s="15"/>
    </row>
    <row r="8" s="1" customFormat="1" ht="12" customHeight="1">
      <c r="B8" s="38"/>
      <c r="D8" s="132" t="s">
        <v>99</v>
      </c>
      <c r="I8" s="134"/>
      <c r="L8" s="38"/>
    </row>
    <row r="9" s="1" customFormat="1" ht="36.96" customHeight="1">
      <c r="B9" s="38"/>
      <c r="E9" s="135" t="s">
        <v>141</v>
      </c>
      <c r="F9" s="1"/>
      <c r="G9" s="1"/>
      <c r="H9" s="1"/>
      <c r="I9" s="134"/>
      <c r="L9" s="38"/>
    </row>
    <row r="10" s="1" customFormat="1">
      <c r="B10" s="38"/>
      <c r="I10" s="134"/>
      <c r="L10" s="38"/>
    </row>
    <row r="11" s="1" customFormat="1" ht="12" customHeight="1">
      <c r="B11" s="38"/>
      <c r="D11" s="132" t="s">
        <v>17</v>
      </c>
      <c r="F11" s="136" t="s">
        <v>1</v>
      </c>
      <c r="I11" s="137" t="s">
        <v>18</v>
      </c>
      <c r="J11" s="136" t="s">
        <v>1</v>
      </c>
      <c r="L11" s="38"/>
    </row>
    <row r="12" s="1" customFormat="1" ht="12" customHeight="1">
      <c r="B12" s="38"/>
      <c r="D12" s="132" t="s">
        <v>19</v>
      </c>
      <c r="F12" s="136" t="s">
        <v>20</v>
      </c>
      <c r="I12" s="137" t="s">
        <v>21</v>
      </c>
      <c r="J12" s="138" t="str">
        <f>'Rekapitulace stavby'!AN8</f>
        <v>3. 7. 2019</v>
      </c>
      <c r="L12" s="38"/>
    </row>
    <row r="13" s="1" customFormat="1" ht="10.8" customHeight="1">
      <c r="B13" s="38"/>
      <c r="I13" s="134"/>
      <c r="L13" s="38"/>
    </row>
    <row r="14" s="1" customFormat="1" ht="12" customHeight="1">
      <c r="B14" s="38"/>
      <c r="D14" s="132" t="s">
        <v>23</v>
      </c>
      <c r="I14" s="137" t="s">
        <v>24</v>
      </c>
      <c r="J14" s="136" t="str">
        <f>IF('Rekapitulace stavby'!AN10="","",'Rekapitulace stavby'!AN10)</f>
        <v>00253979</v>
      </c>
      <c r="L14" s="38"/>
    </row>
    <row r="15" s="1" customFormat="1" ht="18" customHeight="1">
      <c r="B15" s="38"/>
      <c r="E15" s="136" t="str">
        <f>IF('Rekapitulace stavby'!E11="","",'Rekapitulace stavby'!E11)</f>
        <v>Město Cheb</v>
      </c>
      <c r="I15" s="137" t="s">
        <v>27</v>
      </c>
      <c r="J15" s="136" t="str">
        <f>IF('Rekapitulace stavby'!AN11="","",'Rekapitulace stavby'!AN11)</f>
        <v>CZ00253979</v>
      </c>
      <c r="L15" s="38"/>
    </row>
    <row r="16" s="1" customFormat="1" ht="6.96" customHeight="1">
      <c r="B16" s="38"/>
      <c r="I16" s="134"/>
      <c r="L16" s="38"/>
    </row>
    <row r="17" s="1" customFormat="1" ht="12" customHeight="1">
      <c r="B17" s="38"/>
      <c r="D17" s="132" t="s">
        <v>29</v>
      </c>
      <c r="I17" s="137" t="s">
        <v>24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36"/>
      <c r="G18" s="136"/>
      <c r="H18" s="136"/>
      <c r="I18" s="137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34"/>
      <c r="L19" s="38"/>
    </row>
    <row r="20" s="1" customFormat="1" ht="12" customHeight="1">
      <c r="B20" s="38"/>
      <c r="D20" s="132" t="s">
        <v>31</v>
      </c>
      <c r="I20" s="137" t="s">
        <v>24</v>
      </c>
      <c r="J20" s="136" t="str">
        <f>IF('Rekapitulace stavby'!AN16="","",'Rekapitulace stavby'!AN16)</f>
        <v/>
      </c>
      <c r="L20" s="38"/>
    </row>
    <row r="21" s="1" customFormat="1" ht="18" customHeight="1">
      <c r="B21" s="38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38"/>
    </row>
    <row r="22" s="1" customFormat="1" ht="6.96" customHeight="1">
      <c r="B22" s="38"/>
      <c r="I22" s="134"/>
      <c r="L22" s="38"/>
    </row>
    <row r="23" s="1" customFormat="1" ht="12" customHeight="1">
      <c r="B23" s="38"/>
      <c r="D23" s="132" t="s">
        <v>32</v>
      </c>
      <c r="I23" s="137" t="s">
        <v>24</v>
      </c>
      <c r="J23" s="136" t="str">
        <f>IF('Rekapitulace stavby'!AN19="","",'Rekapitulace stavby'!AN19)</f>
        <v/>
      </c>
      <c r="L23" s="38"/>
    </row>
    <row r="24" s="1" customFormat="1" ht="18" customHeight="1">
      <c r="B24" s="38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38"/>
    </row>
    <row r="25" s="1" customFormat="1" ht="6.96" customHeight="1">
      <c r="B25" s="38"/>
      <c r="I25" s="134"/>
      <c r="L25" s="38"/>
    </row>
    <row r="26" s="1" customFormat="1" ht="12" customHeight="1">
      <c r="B26" s="38"/>
      <c r="D26" s="132" t="s">
        <v>34</v>
      </c>
      <c r="I26" s="134"/>
      <c r="L26" s="38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38"/>
      <c r="I28" s="134"/>
      <c r="L28" s="38"/>
    </row>
    <row r="29" s="1" customFormat="1" ht="6.96" customHeight="1">
      <c r="B29" s="38"/>
      <c r="D29" s="73"/>
      <c r="E29" s="73"/>
      <c r="F29" s="73"/>
      <c r="G29" s="73"/>
      <c r="H29" s="73"/>
      <c r="I29" s="142"/>
      <c r="J29" s="73"/>
      <c r="K29" s="73"/>
      <c r="L29" s="38"/>
    </row>
    <row r="30" s="1" customFormat="1" ht="25.44" customHeight="1">
      <c r="B30" s="38"/>
      <c r="D30" s="143" t="s">
        <v>35</v>
      </c>
      <c r="I30" s="134"/>
      <c r="J30" s="144">
        <f>ROUND(J117, 2)</f>
        <v>0</v>
      </c>
      <c r="L30" s="38"/>
    </row>
    <row r="31" s="1" customFormat="1" ht="6.96" customHeight="1">
      <c r="B31" s="38"/>
      <c r="D31" s="73"/>
      <c r="E31" s="73"/>
      <c r="F31" s="73"/>
      <c r="G31" s="73"/>
      <c r="H31" s="73"/>
      <c r="I31" s="142"/>
      <c r="J31" s="73"/>
      <c r="K31" s="73"/>
      <c r="L31" s="38"/>
    </row>
    <row r="32" s="1" customFormat="1" ht="14.4" customHeight="1">
      <c r="B32" s="38"/>
      <c r="F32" s="145" t="s">
        <v>37</v>
      </c>
      <c r="I32" s="146" t="s">
        <v>36</v>
      </c>
      <c r="J32" s="145" t="s">
        <v>38</v>
      </c>
      <c r="L32" s="38"/>
    </row>
    <row r="33" s="1" customFormat="1" ht="14.4" customHeight="1">
      <c r="B33" s="38"/>
      <c r="D33" s="147" t="s">
        <v>39</v>
      </c>
      <c r="E33" s="132" t="s">
        <v>40</v>
      </c>
      <c r="F33" s="148">
        <f>ROUND((SUM(BE117:BE127)),  2)</f>
        <v>0</v>
      </c>
      <c r="I33" s="149">
        <v>0.20999999999999999</v>
      </c>
      <c r="J33" s="148">
        <f>ROUND(((SUM(BE117:BE127))*I33),  2)</f>
        <v>0</v>
      </c>
      <c r="L33" s="38"/>
    </row>
    <row r="34" s="1" customFormat="1" ht="14.4" customHeight="1">
      <c r="B34" s="38"/>
      <c r="E34" s="132" t="s">
        <v>41</v>
      </c>
      <c r="F34" s="148">
        <f>ROUND((SUM(BF117:BF127)),  2)</f>
        <v>0</v>
      </c>
      <c r="I34" s="149">
        <v>0.14999999999999999</v>
      </c>
      <c r="J34" s="148">
        <f>ROUND(((SUM(BF117:BF127))*I34),  2)</f>
        <v>0</v>
      </c>
      <c r="L34" s="38"/>
    </row>
    <row r="35" hidden="1" s="1" customFormat="1" ht="14.4" customHeight="1">
      <c r="B35" s="38"/>
      <c r="E35" s="132" t="s">
        <v>42</v>
      </c>
      <c r="F35" s="148">
        <f>ROUND((SUM(BG117:BG127)),  2)</f>
        <v>0</v>
      </c>
      <c r="I35" s="149">
        <v>0.20999999999999999</v>
      </c>
      <c r="J35" s="148">
        <f>0</f>
        <v>0</v>
      </c>
      <c r="L35" s="38"/>
    </row>
    <row r="36" hidden="1" s="1" customFormat="1" ht="14.4" customHeight="1">
      <c r="B36" s="38"/>
      <c r="E36" s="132" t="s">
        <v>43</v>
      </c>
      <c r="F36" s="148">
        <f>ROUND((SUM(BH117:BH127)),  2)</f>
        <v>0</v>
      </c>
      <c r="I36" s="149">
        <v>0.14999999999999999</v>
      </c>
      <c r="J36" s="148">
        <f>0</f>
        <v>0</v>
      </c>
      <c r="L36" s="38"/>
    </row>
    <row r="37" hidden="1" s="1" customFormat="1" ht="14.4" customHeight="1">
      <c r="B37" s="38"/>
      <c r="E37" s="132" t="s">
        <v>44</v>
      </c>
      <c r="F37" s="148">
        <f>ROUND((SUM(BI117:BI127)),  2)</f>
        <v>0</v>
      </c>
      <c r="I37" s="149">
        <v>0</v>
      </c>
      <c r="J37" s="148">
        <f>0</f>
        <v>0</v>
      </c>
      <c r="L37" s="38"/>
    </row>
    <row r="38" s="1" customFormat="1" ht="6.96" customHeight="1">
      <c r="B38" s="38"/>
      <c r="I38" s="134"/>
      <c r="L38" s="38"/>
    </row>
    <row r="39" s="1" customFormat="1" ht="25.44" customHeight="1">
      <c r="B39" s="38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38"/>
    </row>
    <row r="40" s="1" customFormat="1" ht="14.4" customHeight="1">
      <c r="B40" s="38"/>
      <c r="I40" s="134"/>
      <c r="L40" s="38"/>
    </row>
    <row r="41" ht="14.4" customHeight="1">
      <c r="B41" s="15"/>
      <c r="L41" s="15"/>
    </row>
    <row r="42" ht="14.4" customHeight="1">
      <c r="B42" s="15"/>
      <c r="L42" s="15"/>
    </row>
    <row r="43" ht="14.4" customHeight="1">
      <c r="B43" s="15"/>
      <c r="L43" s="15"/>
    </row>
    <row r="44" ht="14.4" customHeight="1">
      <c r="B44" s="15"/>
      <c r="L44" s="15"/>
    </row>
    <row r="45" ht="14.4" customHeight="1">
      <c r="B45" s="15"/>
      <c r="L45" s="15"/>
    </row>
    <row r="46" ht="14.4" customHeight="1">
      <c r="B46" s="15"/>
      <c r="L46" s="15"/>
    </row>
    <row r="47" ht="14.4" customHeight="1">
      <c r="B47" s="15"/>
      <c r="L47" s="15"/>
    </row>
    <row r="48" ht="14.4" customHeight="1">
      <c r="B48" s="15"/>
      <c r="L48" s="15"/>
    </row>
    <row r="49" ht="14.4" customHeight="1">
      <c r="B49" s="15"/>
      <c r="L49" s="15"/>
    </row>
    <row r="50" s="1" customFormat="1" ht="14.4" customHeight="1">
      <c r="B50" s="38"/>
      <c r="D50" s="158" t="s">
        <v>48</v>
      </c>
      <c r="E50" s="159"/>
      <c r="F50" s="159"/>
      <c r="G50" s="158" t="s">
        <v>49</v>
      </c>
      <c r="H50" s="159"/>
      <c r="I50" s="160"/>
      <c r="J50" s="159"/>
      <c r="K50" s="159"/>
      <c r="L50" s="3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1" customFormat="1">
      <c r="B61" s="38"/>
      <c r="D61" s="161" t="s">
        <v>50</v>
      </c>
      <c r="E61" s="162"/>
      <c r="F61" s="163" t="s">
        <v>51</v>
      </c>
      <c r="G61" s="161" t="s">
        <v>50</v>
      </c>
      <c r="H61" s="162"/>
      <c r="I61" s="164"/>
      <c r="J61" s="165" t="s">
        <v>51</v>
      </c>
      <c r="K61" s="162"/>
      <c r="L61" s="38"/>
    </row>
    <row r="62">
      <c r="B62" s="15"/>
      <c r="L62" s="15"/>
    </row>
    <row r="63">
      <c r="B63" s="15"/>
      <c r="L63" s="15"/>
    </row>
    <row r="64">
      <c r="B64" s="15"/>
      <c r="L64" s="15"/>
    </row>
    <row r="65" s="1" customFormat="1">
      <c r="B65" s="38"/>
      <c r="D65" s="158" t="s">
        <v>52</v>
      </c>
      <c r="E65" s="159"/>
      <c r="F65" s="159"/>
      <c r="G65" s="158" t="s">
        <v>53</v>
      </c>
      <c r="H65" s="159"/>
      <c r="I65" s="160"/>
      <c r="J65" s="159"/>
      <c r="K65" s="159"/>
      <c r="L65" s="38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1" customFormat="1">
      <c r="B76" s="38"/>
      <c r="D76" s="161" t="s">
        <v>50</v>
      </c>
      <c r="E76" s="162"/>
      <c r="F76" s="163" t="s">
        <v>51</v>
      </c>
      <c r="G76" s="161" t="s">
        <v>50</v>
      </c>
      <c r="H76" s="162"/>
      <c r="I76" s="164"/>
      <c r="J76" s="165" t="s">
        <v>51</v>
      </c>
      <c r="K76" s="162"/>
      <c r="L76" s="38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38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4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4"/>
      <c r="J83" s="34"/>
      <c r="K83" s="34"/>
      <c r="L83" s="38"/>
    </row>
    <row r="84" s="1" customFormat="1" ht="12" customHeight="1">
      <c r="B84" s="33"/>
      <c r="C84" s="27" t="s">
        <v>15</v>
      </c>
      <c r="D84" s="34"/>
      <c r="E84" s="34"/>
      <c r="F84" s="34"/>
      <c r="G84" s="34"/>
      <c r="H84" s="34"/>
      <c r="I84" s="134"/>
      <c r="J84" s="34"/>
      <c r="K84" s="34"/>
      <c r="L84" s="38"/>
    </row>
    <row r="85" s="1" customFormat="1" ht="16.5" customHeight="1">
      <c r="B85" s="33"/>
      <c r="C85" s="34"/>
      <c r="D85" s="34"/>
      <c r="E85" s="172" t="str">
        <f>E7</f>
        <v>Lávka pro pěší přes kolejiště nádraží v Chebu-neuznatelné náklady</v>
      </c>
      <c r="F85" s="27"/>
      <c r="G85" s="27"/>
      <c r="H85" s="27"/>
      <c r="I85" s="134"/>
      <c r="J85" s="34"/>
      <c r="K85" s="34"/>
      <c r="L85" s="38"/>
    </row>
    <row r="86" s="1" customFormat="1" ht="12" customHeight="1">
      <c r="B86" s="33"/>
      <c r="C86" s="27" t="s">
        <v>99</v>
      </c>
      <c r="D86" s="34"/>
      <c r="E86" s="34"/>
      <c r="F86" s="34"/>
      <c r="G86" s="34"/>
      <c r="H86" s="34"/>
      <c r="I86" s="134"/>
      <c r="J86" s="34"/>
      <c r="K86" s="34"/>
      <c r="L86" s="38"/>
    </row>
    <row r="87" s="1" customFormat="1" ht="16.5" customHeight="1">
      <c r="B87" s="33"/>
      <c r="C87" s="34"/>
      <c r="D87" s="34"/>
      <c r="E87" s="66" t="str">
        <f>E9</f>
        <v>SO 101 - Nájezdová rampa Riegrova</v>
      </c>
      <c r="F87" s="34"/>
      <c r="G87" s="34"/>
      <c r="H87" s="34"/>
      <c r="I87" s="134"/>
      <c r="J87" s="34"/>
      <c r="K87" s="34"/>
      <c r="L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4"/>
      <c r="J88" s="34"/>
      <c r="K88" s="34"/>
      <c r="L88" s="38"/>
    </row>
    <row r="89" s="1" customFormat="1" ht="12" customHeight="1">
      <c r="B89" s="33"/>
      <c r="C89" s="27" t="s">
        <v>19</v>
      </c>
      <c r="D89" s="34"/>
      <c r="E89" s="34"/>
      <c r="F89" s="22" t="str">
        <f>F12</f>
        <v xml:space="preserve"> </v>
      </c>
      <c r="G89" s="34"/>
      <c r="H89" s="34"/>
      <c r="I89" s="137" t="s">
        <v>21</v>
      </c>
      <c r="J89" s="69" t="str">
        <f>IF(J12="","",J12)</f>
        <v>3. 7. 2019</v>
      </c>
      <c r="K89" s="34"/>
      <c r="L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4"/>
      <c r="J90" s="34"/>
      <c r="K90" s="34"/>
      <c r="L90" s="38"/>
    </row>
    <row r="91" s="1" customFormat="1" ht="15.15" customHeight="1">
      <c r="B91" s="33"/>
      <c r="C91" s="27" t="s">
        <v>23</v>
      </c>
      <c r="D91" s="34"/>
      <c r="E91" s="34"/>
      <c r="F91" s="22" t="str">
        <f>E15</f>
        <v>Město Cheb</v>
      </c>
      <c r="G91" s="34"/>
      <c r="H91" s="34"/>
      <c r="I91" s="137" t="s">
        <v>31</v>
      </c>
      <c r="J91" s="31" t="str">
        <f>E21</f>
        <v xml:space="preserve"> </v>
      </c>
      <c r="K91" s="34"/>
      <c r="L91" s="38"/>
    </row>
    <row r="92" s="1" customFormat="1" ht="15.15" customHeight="1">
      <c r="B92" s="33"/>
      <c r="C92" s="27" t="s">
        <v>29</v>
      </c>
      <c r="D92" s="34"/>
      <c r="E92" s="34"/>
      <c r="F92" s="22" t="str">
        <f>IF(E18="","",E18)</f>
        <v>Vyplň údaj</v>
      </c>
      <c r="G92" s="34"/>
      <c r="H92" s="34"/>
      <c r="I92" s="137" t="s">
        <v>32</v>
      </c>
      <c r="J92" s="31" t="str">
        <f>E24</f>
        <v xml:space="preserve"> </v>
      </c>
      <c r="K92" s="34"/>
      <c r="L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4"/>
      <c r="J93" s="34"/>
      <c r="K93" s="34"/>
      <c r="L93" s="38"/>
    </row>
    <row r="94" s="1" customFormat="1" ht="29.28" customHeight="1">
      <c r="B94" s="33"/>
      <c r="C94" s="173" t="s">
        <v>102</v>
      </c>
      <c r="D94" s="174"/>
      <c r="E94" s="174"/>
      <c r="F94" s="174"/>
      <c r="G94" s="174"/>
      <c r="H94" s="174"/>
      <c r="I94" s="175"/>
      <c r="J94" s="176" t="s">
        <v>103</v>
      </c>
      <c r="K94" s="174"/>
      <c r="L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4"/>
      <c r="J95" s="34"/>
      <c r="K95" s="34"/>
      <c r="L95" s="38"/>
    </row>
    <row r="96" s="1" customFormat="1" ht="22.8" customHeight="1">
      <c r="B96" s="33"/>
      <c r="C96" s="177" t="s">
        <v>104</v>
      </c>
      <c r="D96" s="34"/>
      <c r="E96" s="34"/>
      <c r="F96" s="34"/>
      <c r="G96" s="34"/>
      <c r="H96" s="34"/>
      <c r="I96" s="134"/>
      <c r="J96" s="100">
        <f>J117</f>
        <v>0</v>
      </c>
      <c r="K96" s="34"/>
      <c r="L96" s="38"/>
      <c r="AU96" s="12" t="s">
        <v>85</v>
      </c>
    </row>
    <row r="97" s="8" customFormat="1" ht="24.96" customHeight="1">
      <c r="B97" s="178"/>
      <c r="C97" s="179"/>
      <c r="D97" s="180" t="s">
        <v>142</v>
      </c>
      <c r="E97" s="181"/>
      <c r="F97" s="181"/>
      <c r="G97" s="181"/>
      <c r="H97" s="181"/>
      <c r="I97" s="182"/>
      <c r="J97" s="183">
        <f>J118</f>
        <v>0</v>
      </c>
      <c r="K97" s="179"/>
      <c r="L97" s="184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4"/>
      <c r="J98" s="34"/>
      <c r="K98" s="34"/>
      <c r="L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68"/>
      <c r="J99" s="57"/>
      <c r="K99" s="57"/>
      <c r="L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1"/>
      <c r="J103" s="59"/>
      <c r="K103" s="59"/>
      <c r="L103" s="38"/>
    </row>
    <row r="104" s="1" customFormat="1" ht="24.96" customHeight="1">
      <c r="B104" s="33"/>
      <c r="C104" s="18" t="s">
        <v>106</v>
      </c>
      <c r="D104" s="34"/>
      <c r="E104" s="34"/>
      <c r="F104" s="34"/>
      <c r="G104" s="34"/>
      <c r="H104" s="34"/>
      <c r="I104" s="134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4"/>
      <c r="J105" s="34"/>
      <c r="K105" s="34"/>
      <c r="L105" s="38"/>
    </row>
    <row r="106" s="1" customFormat="1" ht="12" customHeight="1">
      <c r="B106" s="33"/>
      <c r="C106" s="27" t="s">
        <v>15</v>
      </c>
      <c r="D106" s="34"/>
      <c r="E106" s="34"/>
      <c r="F106" s="34"/>
      <c r="G106" s="34"/>
      <c r="H106" s="34"/>
      <c r="I106" s="134"/>
      <c r="J106" s="34"/>
      <c r="K106" s="34"/>
      <c r="L106" s="38"/>
    </row>
    <row r="107" s="1" customFormat="1" ht="16.5" customHeight="1">
      <c r="B107" s="33"/>
      <c r="C107" s="34"/>
      <c r="D107" s="34"/>
      <c r="E107" s="172" t="str">
        <f>E7</f>
        <v>Lávka pro pěší přes kolejiště nádraží v Chebu-neuznatelné náklady</v>
      </c>
      <c r="F107" s="27"/>
      <c r="G107" s="27"/>
      <c r="H107" s="27"/>
      <c r="I107" s="134"/>
      <c r="J107" s="34"/>
      <c r="K107" s="34"/>
      <c r="L107" s="38"/>
    </row>
    <row r="108" s="1" customFormat="1" ht="12" customHeight="1">
      <c r="B108" s="33"/>
      <c r="C108" s="27" t="s">
        <v>99</v>
      </c>
      <c r="D108" s="34"/>
      <c r="E108" s="34"/>
      <c r="F108" s="34"/>
      <c r="G108" s="34"/>
      <c r="H108" s="34"/>
      <c r="I108" s="134"/>
      <c r="J108" s="34"/>
      <c r="K108" s="34"/>
      <c r="L108" s="38"/>
    </row>
    <row r="109" s="1" customFormat="1" ht="16.5" customHeight="1">
      <c r="B109" s="33"/>
      <c r="C109" s="34"/>
      <c r="D109" s="34"/>
      <c r="E109" s="66" t="str">
        <f>E9</f>
        <v>SO 101 - Nájezdová rampa Riegrova</v>
      </c>
      <c r="F109" s="34"/>
      <c r="G109" s="34"/>
      <c r="H109" s="34"/>
      <c r="I109" s="134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4"/>
      <c r="J110" s="34"/>
      <c r="K110" s="34"/>
      <c r="L110" s="38"/>
    </row>
    <row r="111" s="1" customFormat="1" ht="12" customHeight="1">
      <c r="B111" s="33"/>
      <c r="C111" s="27" t="s">
        <v>19</v>
      </c>
      <c r="D111" s="34"/>
      <c r="E111" s="34"/>
      <c r="F111" s="22" t="str">
        <f>F12</f>
        <v xml:space="preserve"> </v>
      </c>
      <c r="G111" s="34"/>
      <c r="H111" s="34"/>
      <c r="I111" s="137" t="s">
        <v>21</v>
      </c>
      <c r="J111" s="69" t="str">
        <f>IF(J12="","",J12)</f>
        <v>3. 7. 2019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4"/>
      <c r="J112" s="34"/>
      <c r="K112" s="34"/>
      <c r="L112" s="38"/>
    </row>
    <row r="113" s="1" customFormat="1" ht="15.15" customHeight="1">
      <c r="B113" s="33"/>
      <c r="C113" s="27" t="s">
        <v>23</v>
      </c>
      <c r="D113" s="34"/>
      <c r="E113" s="34"/>
      <c r="F113" s="22" t="str">
        <f>E15</f>
        <v>Město Cheb</v>
      </c>
      <c r="G113" s="34"/>
      <c r="H113" s="34"/>
      <c r="I113" s="137" t="s">
        <v>31</v>
      </c>
      <c r="J113" s="31" t="str">
        <f>E21</f>
        <v xml:space="preserve"> </v>
      </c>
      <c r="K113" s="34"/>
      <c r="L113" s="38"/>
    </row>
    <row r="114" s="1" customFormat="1" ht="15.1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37" t="s">
        <v>32</v>
      </c>
      <c r="J114" s="31" t="str">
        <f>E24</f>
        <v xml:space="preserve"> 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4"/>
      <c r="J115" s="34"/>
      <c r="K115" s="34"/>
      <c r="L115" s="38"/>
    </row>
    <row r="116" s="9" customFormat="1" ht="29.28" customHeight="1">
      <c r="B116" s="185"/>
      <c r="C116" s="186" t="s">
        <v>107</v>
      </c>
      <c r="D116" s="187" t="s">
        <v>60</v>
      </c>
      <c r="E116" s="187" t="s">
        <v>56</v>
      </c>
      <c r="F116" s="187" t="s">
        <v>57</v>
      </c>
      <c r="G116" s="187" t="s">
        <v>108</v>
      </c>
      <c r="H116" s="187" t="s">
        <v>109</v>
      </c>
      <c r="I116" s="188" t="s">
        <v>110</v>
      </c>
      <c r="J116" s="187" t="s">
        <v>103</v>
      </c>
      <c r="K116" s="189" t="s">
        <v>111</v>
      </c>
      <c r="L116" s="190"/>
      <c r="M116" s="90" t="s">
        <v>1</v>
      </c>
      <c r="N116" s="91" t="s">
        <v>39</v>
      </c>
      <c r="O116" s="91" t="s">
        <v>112</v>
      </c>
      <c r="P116" s="91" t="s">
        <v>113</v>
      </c>
      <c r="Q116" s="91" t="s">
        <v>114</v>
      </c>
      <c r="R116" s="91" t="s">
        <v>115</v>
      </c>
      <c r="S116" s="91" t="s">
        <v>116</v>
      </c>
      <c r="T116" s="92" t="s">
        <v>117</v>
      </c>
    </row>
    <row r="117" s="1" customFormat="1" ht="22.8" customHeight="1">
      <c r="B117" s="33"/>
      <c r="C117" s="97" t="s">
        <v>118</v>
      </c>
      <c r="D117" s="34"/>
      <c r="E117" s="34"/>
      <c r="F117" s="34"/>
      <c r="G117" s="34"/>
      <c r="H117" s="34"/>
      <c r="I117" s="134"/>
      <c r="J117" s="191">
        <f>BK117</f>
        <v>0</v>
      </c>
      <c r="K117" s="34"/>
      <c r="L117" s="38"/>
      <c r="M117" s="93"/>
      <c r="N117" s="94"/>
      <c r="O117" s="94"/>
      <c r="P117" s="192">
        <f>P118</f>
        <v>0</v>
      </c>
      <c r="Q117" s="94"/>
      <c r="R117" s="192">
        <f>R118</f>
        <v>0</v>
      </c>
      <c r="S117" s="94"/>
      <c r="T117" s="193">
        <f>T118</f>
        <v>0</v>
      </c>
      <c r="AT117" s="12" t="s">
        <v>74</v>
      </c>
      <c r="AU117" s="12" t="s">
        <v>85</v>
      </c>
      <c r="BK117" s="194">
        <f>BK118</f>
        <v>0</v>
      </c>
    </row>
    <row r="118" s="10" customFormat="1" ht="25.92" customHeight="1">
      <c r="B118" s="195"/>
      <c r="C118" s="196"/>
      <c r="D118" s="197" t="s">
        <v>74</v>
      </c>
      <c r="E118" s="198" t="s">
        <v>83</v>
      </c>
      <c r="F118" s="198" t="s">
        <v>143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SUM(P119:P127)</f>
        <v>0</v>
      </c>
      <c r="Q118" s="203"/>
      <c r="R118" s="204">
        <f>SUM(R119:R127)</f>
        <v>0</v>
      </c>
      <c r="S118" s="203"/>
      <c r="T118" s="205">
        <f>SUM(T119:T127)</f>
        <v>0</v>
      </c>
      <c r="AR118" s="206" t="s">
        <v>120</v>
      </c>
      <c r="AT118" s="207" t="s">
        <v>74</v>
      </c>
      <c r="AU118" s="207" t="s">
        <v>75</v>
      </c>
      <c r="AY118" s="206" t="s">
        <v>121</v>
      </c>
      <c r="BK118" s="208">
        <f>SUM(BK119:BK127)</f>
        <v>0</v>
      </c>
    </row>
    <row r="119" s="1" customFormat="1" ht="16.5" customHeight="1">
      <c r="B119" s="33"/>
      <c r="C119" s="209" t="s">
        <v>83</v>
      </c>
      <c r="D119" s="209" t="s">
        <v>122</v>
      </c>
      <c r="E119" s="210" t="s">
        <v>144</v>
      </c>
      <c r="F119" s="211" t="s">
        <v>145</v>
      </c>
      <c r="G119" s="212" t="s">
        <v>146</v>
      </c>
      <c r="H119" s="213">
        <v>171.80000000000001</v>
      </c>
      <c r="I119" s="214"/>
      <c r="J119" s="213">
        <f>ROUND(I119*H119,2)</f>
        <v>0</v>
      </c>
      <c r="K119" s="211" t="s">
        <v>1</v>
      </c>
      <c r="L119" s="38"/>
      <c r="M119" s="215" t="s">
        <v>1</v>
      </c>
      <c r="N119" s="216" t="s">
        <v>40</v>
      </c>
      <c r="O119" s="81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219" t="s">
        <v>120</v>
      </c>
      <c r="AT119" s="219" t="s">
        <v>122</v>
      </c>
      <c r="AU119" s="219" t="s">
        <v>83</v>
      </c>
      <c r="AY119" s="12" t="s">
        <v>121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2" t="s">
        <v>83</v>
      </c>
      <c r="BK119" s="220">
        <f>ROUND(I119*H119,2)</f>
        <v>0</v>
      </c>
      <c r="BL119" s="12" t="s">
        <v>120</v>
      </c>
      <c r="BM119" s="219" t="s">
        <v>147</v>
      </c>
    </row>
    <row r="120" s="1" customFormat="1">
      <c r="B120" s="33"/>
      <c r="C120" s="34"/>
      <c r="D120" s="221" t="s">
        <v>127</v>
      </c>
      <c r="E120" s="34"/>
      <c r="F120" s="222" t="s">
        <v>145</v>
      </c>
      <c r="G120" s="34"/>
      <c r="H120" s="34"/>
      <c r="I120" s="134"/>
      <c r="J120" s="34"/>
      <c r="K120" s="34"/>
      <c r="L120" s="38"/>
      <c r="M120" s="223"/>
      <c r="N120" s="81"/>
      <c r="O120" s="81"/>
      <c r="P120" s="81"/>
      <c r="Q120" s="81"/>
      <c r="R120" s="81"/>
      <c r="S120" s="81"/>
      <c r="T120" s="82"/>
      <c r="AT120" s="12" t="s">
        <v>127</v>
      </c>
      <c r="AU120" s="12" t="s">
        <v>83</v>
      </c>
    </row>
    <row r="121" s="1" customFormat="1">
      <c r="B121" s="33"/>
      <c r="C121" s="34"/>
      <c r="D121" s="221" t="s">
        <v>129</v>
      </c>
      <c r="E121" s="34"/>
      <c r="F121" s="224" t="s">
        <v>148</v>
      </c>
      <c r="G121" s="34"/>
      <c r="H121" s="34"/>
      <c r="I121" s="134"/>
      <c r="J121" s="34"/>
      <c r="K121" s="34"/>
      <c r="L121" s="38"/>
      <c r="M121" s="223"/>
      <c r="N121" s="81"/>
      <c r="O121" s="81"/>
      <c r="P121" s="81"/>
      <c r="Q121" s="81"/>
      <c r="R121" s="81"/>
      <c r="S121" s="81"/>
      <c r="T121" s="82"/>
      <c r="AT121" s="12" t="s">
        <v>129</v>
      </c>
      <c r="AU121" s="12" t="s">
        <v>83</v>
      </c>
    </row>
    <row r="122" s="1" customFormat="1" ht="16.5" customHeight="1">
      <c r="B122" s="33"/>
      <c r="C122" s="209" t="s">
        <v>131</v>
      </c>
      <c r="D122" s="209" t="s">
        <v>122</v>
      </c>
      <c r="E122" s="210" t="s">
        <v>149</v>
      </c>
      <c r="F122" s="211" t="s">
        <v>150</v>
      </c>
      <c r="G122" s="212" t="s">
        <v>146</v>
      </c>
      <c r="H122" s="213">
        <v>171.80000000000001</v>
      </c>
      <c r="I122" s="214"/>
      <c r="J122" s="213">
        <f>ROUND(I122*H122,2)</f>
        <v>0</v>
      </c>
      <c r="K122" s="211" t="s">
        <v>1</v>
      </c>
      <c r="L122" s="38"/>
      <c r="M122" s="215" t="s">
        <v>1</v>
      </c>
      <c r="N122" s="216" t="s">
        <v>40</v>
      </c>
      <c r="O122" s="81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219" t="s">
        <v>120</v>
      </c>
      <c r="AT122" s="219" t="s">
        <v>122</v>
      </c>
      <c r="AU122" s="219" t="s">
        <v>83</v>
      </c>
      <c r="AY122" s="12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2" t="s">
        <v>83</v>
      </c>
      <c r="BK122" s="220">
        <f>ROUND(I122*H122,2)</f>
        <v>0</v>
      </c>
      <c r="BL122" s="12" t="s">
        <v>120</v>
      </c>
      <c r="BM122" s="219" t="s">
        <v>151</v>
      </c>
    </row>
    <row r="123" s="1" customFormat="1">
      <c r="B123" s="33"/>
      <c r="C123" s="34"/>
      <c r="D123" s="221" t="s">
        <v>127</v>
      </c>
      <c r="E123" s="34"/>
      <c r="F123" s="222" t="s">
        <v>150</v>
      </c>
      <c r="G123" s="34"/>
      <c r="H123" s="34"/>
      <c r="I123" s="134"/>
      <c r="J123" s="34"/>
      <c r="K123" s="34"/>
      <c r="L123" s="38"/>
      <c r="M123" s="223"/>
      <c r="N123" s="81"/>
      <c r="O123" s="81"/>
      <c r="P123" s="81"/>
      <c r="Q123" s="81"/>
      <c r="R123" s="81"/>
      <c r="S123" s="81"/>
      <c r="T123" s="82"/>
      <c r="AT123" s="12" t="s">
        <v>127</v>
      </c>
      <c r="AU123" s="12" t="s">
        <v>83</v>
      </c>
    </row>
    <row r="124" s="1" customFormat="1">
      <c r="B124" s="33"/>
      <c r="C124" s="34"/>
      <c r="D124" s="221" t="s">
        <v>129</v>
      </c>
      <c r="E124" s="34"/>
      <c r="F124" s="224" t="s">
        <v>152</v>
      </c>
      <c r="G124" s="34"/>
      <c r="H124" s="34"/>
      <c r="I124" s="134"/>
      <c r="J124" s="34"/>
      <c r="K124" s="34"/>
      <c r="L124" s="38"/>
      <c r="M124" s="223"/>
      <c r="N124" s="81"/>
      <c r="O124" s="81"/>
      <c r="P124" s="81"/>
      <c r="Q124" s="81"/>
      <c r="R124" s="81"/>
      <c r="S124" s="81"/>
      <c r="T124" s="82"/>
      <c r="AT124" s="12" t="s">
        <v>129</v>
      </c>
      <c r="AU124" s="12" t="s">
        <v>83</v>
      </c>
    </row>
    <row r="125" s="1" customFormat="1" ht="16.5" customHeight="1">
      <c r="B125" s="33"/>
      <c r="C125" s="209" t="s">
        <v>136</v>
      </c>
      <c r="D125" s="209" t="s">
        <v>122</v>
      </c>
      <c r="E125" s="210" t="s">
        <v>153</v>
      </c>
      <c r="F125" s="211" t="s">
        <v>154</v>
      </c>
      <c r="G125" s="212" t="s">
        <v>146</v>
      </c>
      <c r="H125" s="213">
        <v>171.80000000000001</v>
      </c>
      <c r="I125" s="214"/>
      <c r="J125" s="213">
        <f>ROUND(I125*H125,2)</f>
        <v>0</v>
      </c>
      <c r="K125" s="211" t="s">
        <v>1</v>
      </c>
      <c r="L125" s="38"/>
      <c r="M125" s="215" t="s">
        <v>1</v>
      </c>
      <c r="N125" s="216" t="s">
        <v>40</v>
      </c>
      <c r="O125" s="8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219" t="s">
        <v>120</v>
      </c>
      <c r="AT125" s="219" t="s">
        <v>122</v>
      </c>
      <c r="AU125" s="219" t="s">
        <v>83</v>
      </c>
      <c r="AY125" s="12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2" t="s">
        <v>83</v>
      </c>
      <c r="BK125" s="220">
        <f>ROUND(I125*H125,2)</f>
        <v>0</v>
      </c>
      <c r="BL125" s="12" t="s">
        <v>120</v>
      </c>
      <c r="BM125" s="219" t="s">
        <v>155</v>
      </c>
    </row>
    <row r="126" s="1" customFormat="1">
      <c r="B126" s="33"/>
      <c r="C126" s="34"/>
      <c r="D126" s="221" t="s">
        <v>127</v>
      </c>
      <c r="E126" s="34"/>
      <c r="F126" s="222" t="s">
        <v>154</v>
      </c>
      <c r="G126" s="34"/>
      <c r="H126" s="34"/>
      <c r="I126" s="134"/>
      <c r="J126" s="34"/>
      <c r="K126" s="34"/>
      <c r="L126" s="38"/>
      <c r="M126" s="223"/>
      <c r="N126" s="81"/>
      <c r="O126" s="81"/>
      <c r="P126" s="81"/>
      <c r="Q126" s="81"/>
      <c r="R126" s="81"/>
      <c r="S126" s="81"/>
      <c r="T126" s="82"/>
      <c r="AT126" s="12" t="s">
        <v>127</v>
      </c>
      <c r="AU126" s="12" t="s">
        <v>83</v>
      </c>
    </row>
    <row r="127" s="1" customFormat="1">
      <c r="B127" s="33"/>
      <c r="C127" s="34"/>
      <c r="D127" s="221" t="s">
        <v>129</v>
      </c>
      <c r="E127" s="34"/>
      <c r="F127" s="224" t="s">
        <v>156</v>
      </c>
      <c r="G127" s="34"/>
      <c r="H127" s="34"/>
      <c r="I127" s="134"/>
      <c r="J127" s="34"/>
      <c r="K127" s="34"/>
      <c r="L127" s="38"/>
      <c r="M127" s="225"/>
      <c r="N127" s="226"/>
      <c r="O127" s="226"/>
      <c r="P127" s="226"/>
      <c r="Q127" s="226"/>
      <c r="R127" s="226"/>
      <c r="S127" s="226"/>
      <c r="T127" s="227"/>
      <c r="AT127" s="12" t="s">
        <v>129</v>
      </c>
      <c r="AU127" s="12" t="s">
        <v>83</v>
      </c>
    </row>
    <row r="128" s="1" customFormat="1" ht="6.96" customHeight="1">
      <c r="B128" s="56"/>
      <c r="C128" s="57"/>
      <c r="D128" s="57"/>
      <c r="E128" s="57"/>
      <c r="F128" s="57"/>
      <c r="G128" s="57"/>
      <c r="H128" s="57"/>
      <c r="I128" s="168"/>
      <c r="J128" s="57"/>
      <c r="K128" s="57"/>
      <c r="L128" s="38"/>
    </row>
  </sheetData>
  <sheetProtection sheet="1" autoFilter="0" formatColumns="0" formatRows="0" objects="1" scenarios="1" spinCount="100000" saltValue="LUfpNShqdlWYppZvqwYJbU/MMHmWZQIFJhqlGjt/sPsIzLPaJaM2YUUNb+HQ1i8cJDwN3b7LtK4zpJWmrglpcg==" hashValue="+G6kDbg5ZsF2cPd4f3gJCKrKpf9lOakw71uaYV3uKKIncbPtHMNdol+hZwSgYFoG4AcJOg6nhEy1zpx3Ssh3KQ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91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5"/>
      <c r="AT3" s="12" t="s">
        <v>85</v>
      </c>
    </row>
    <row r="4" ht="24.96" customHeight="1">
      <c r="B4" s="15"/>
      <c r="D4" s="130" t="s">
        <v>98</v>
      </c>
      <c r="L4" s="15"/>
      <c r="M4" s="131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32" t="s">
        <v>15</v>
      </c>
      <c r="L6" s="15"/>
    </row>
    <row r="7" ht="16.5" customHeight="1">
      <c r="B7" s="15"/>
      <c r="E7" s="133" t="str">
        <f>'Rekapitulace stavby'!K6</f>
        <v>Lávka pro pěší přes kolejiště nádraží v Chebu-neuznatelné náklady</v>
      </c>
      <c r="F7" s="132"/>
      <c r="G7" s="132"/>
      <c r="H7" s="132"/>
      <c r="L7" s="15"/>
    </row>
    <row r="8" s="1" customFormat="1" ht="12" customHeight="1">
      <c r="B8" s="38"/>
      <c r="D8" s="132" t="s">
        <v>99</v>
      </c>
      <c r="I8" s="134"/>
      <c r="L8" s="38"/>
    </row>
    <row r="9" s="1" customFormat="1" ht="36.96" customHeight="1">
      <c r="B9" s="38"/>
      <c r="E9" s="135" t="s">
        <v>157</v>
      </c>
      <c r="F9" s="1"/>
      <c r="G9" s="1"/>
      <c r="H9" s="1"/>
      <c r="I9" s="134"/>
      <c r="L9" s="38"/>
    </row>
    <row r="10" s="1" customFormat="1">
      <c r="B10" s="38"/>
      <c r="I10" s="134"/>
      <c r="L10" s="38"/>
    </row>
    <row r="11" s="1" customFormat="1" ht="12" customHeight="1">
      <c r="B11" s="38"/>
      <c r="D11" s="132" t="s">
        <v>17</v>
      </c>
      <c r="F11" s="136" t="s">
        <v>1</v>
      </c>
      <c r="I11" s="137" t="s">
        <v>18</v>
      </c>
      <c r="J11" s="136" t="s">
        <v>1</v>
      </c>
      <c r="L11" s="38"/>
    </row>
    <row r="12" s="1" customFormat="1" ht="12" customHeight="1">
      <c r="B12" s="38"/>
      <c r="D12" s="132" t="s">
        <v>19</v>
      </c>
      <c r="F12" s="136" t="s">
        <v>20</v>
      </c>
      <c r="I12" s="137" t="s">
        <v>21</v>
      </c>
      <c r="J12" s="138" t="str">
        <f>'Rekapitulace stavby'!AN8</f>
        <v>3. 7. 2019</v>
      </c>
      <c r="L12" s="38"/>
    </row>
    <row r="13" s="1" customFormat="1" ht="10.8" customHeight="1">
      <c r="B13" s="38"/>
      <c r="I13" s="134"/>
      <c r="L13" s="38"/>
    </row>
    <row r="14" s="1" customFormat="1" ht="12" customHeight="1">
      <c r="B14" s="38"/>
      <c r="D14" s="132" t="s">
        <v>23</v>
      </c>
      <c r="I14" s="137" t="s">
        <v>24</v>
      </c>
      <c r="J14" s="136" t="str">
        <f>IF('Rekapitulace stavby'!AN10="","",'Rekapitulace stavby'!AN10)</f>
        <v>00253979</v>
      </c>
      <c r="L14" s="38"/>
    </row>
    <row r="15" s="1" customFormat="1" ht="18" customHeight="1">
      <c r="B15" s="38"/>
      <c r="E15" s="136" t="str">
        <f>IF('Rekapitulace stavby'!E11="","",'Rekapitulace stavby'!E11)</f>
        <v>Město Cheb</v>
      </c>
      <c r="I15" s="137" t="s">
        <v>27</v>
      </c>
      <c r="J15" s="136" t="str">
        <f>IF('Rekapitulace stavby'!AN11="","",'Rekapitulace stavby'!AN11)</f>
        <v>CZ00253979</v>
      </c>
      <c r="L15" s="38"/>
    </row>
    <row r="16" s="1" customFormat="1" ht="6.96" customHeight="1">
      <c r="B16" s="38"/>
      <c r="I16" s="134"/>
      <c r="L16" s="38"/>
    </row>
    <row r="17" s="1" customFormat="1" ht="12" customHeight="1">
      <c r="B17" s="38"/>
      <c r="D17" s="132" t="s">
        <v>29</v>
      </c>
      <c r="I17" s="137" t="s">
        <v>24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36"/>
      <c r="G18" s="136"/>
      <c r="H18" s="136"/>
      <c r="I18" s="137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34"/>
      <c r="L19" s="38"/>
    </row>
    <row r="20" s="1" customFormat="1" ht="12" customHeight="1">
      <c r="B20" s="38"/>
      <c r="D20" s="132" t="s">
        <v>31</v>
      </c>
      <c r="I20" s="137" t="s">
        <v>24</v>
      </c>
      <c r="J20" s="136" t="str">
        <f>IF('Rekapitulace stavby'!AN16="","",'Rekapitulace stavby'!AN16)</f>
        <v/>
      </c>
      <c r="L20" s="38"/>
    </row>
    <row r="21" s="1" customFormat="1" ht="18" customHeight="1">
      <c r="B21" s="38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38"/>
    </row>
    <row r="22" s="1" customFormat="1" ht="6.96" customHeight="1">
      <c r="B22" s="38"/>
      <c r="I22" s="134"/>
      <c r="L22" s="38"/>
    </row>
    <row r="23" s="1" customFormat="1" ht="12" customHeight="1">
      <c r="B23" s="38"/>
      <c r="D23" s="132" t="s">
        <v>32</v>
      </c>
      <c r="I23" s="137" t="s">
        <v>24</v>
      </c>
      <c r="J23" s="136" t="str">
        <f>IF('Rekapitulace stavby'!AN19="","",'Rekapitulace stavby'!AN19)</f>
        <v/>
      </c>
      <c r="L23" s="38"/>
    </row>
    <row r="24" s="1" customFormat="1" ht="18" customHeight="1">
      <c r="B24" s="38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38"/>
    </row>
    <row r="25" s="1" customFormat="1" ht="6.96" customHeight="1">
      <c r="B25" s="38"/>
      <c r="I25" s="134"/>
      <c r="L25" s="38"/>
    </row>
    <row r="26" s="1" customFormat="1" ht="12" customHeight="1">
      <c r="B26" s="38"/>
      <c r="D26" s="132" t="s">
        <v>34</v>
      </c>
      <c r="I26" s="134"/>
      <c r="L26" s="38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38"/>
      <c r="I28" s="134"/>
      <c r="L28" s="38"/>
    </row>
    <row r="29" s="1" customFormat="1" ht="6.96" customHeight="1">
      <c r="B29" s="38"/>
      <c r="D29" s="73"/>
      <c r="E29" s="73"/>
      <c r="F29" s="73"/>
      <c r="G29" s="73"/>
      <c r="H29" s="73"/>
      <c r="I29" s="142"/>
      <c r="J29" s="73"/>
      <c r="K29" s="73"/>
      <c r="L29" s="38"/>
    </row>
    <row r="30" s="1" customFormat="1" ht="25.44" customHeight="1">
      <c r="B30" s="38"/>
      <c r="D30" s="143" t="s">
        <v>35</v>
      </c>
      <c r="I30" s="134"/>
      <c r="J30" s="144">
        <f>ROUND(J117, 2)</f>
        <v>0</v>
      </c>
      <c r="L30" s="38"/>
    </row>
    <row r="31" s="1" customFormat="1" ht="6.96" customHeight="1">
      <c r="B31" s="38"/>
      <c r="D31" s="73"/>
      <c r="E31" s="73"/>
      <c r="F31" s="73"/>
      <c r="G31" s="73"/>
      <c r="H31" s="73"/>
      <c r="I31" s="142"/>
      <c r="J31" s="73"/>
      <c r="K31" s="73"/>
      <c r="L31" s="38"/>
    </row>
    <row r="32" s="1" customFormat="1" ht="14.4" customHeight="1">
      <c r="B32" s="38"/>
      <c r="F32" s="145" t="s">
        <v>37</v>
      </c>
      <c r="I32" s="146" t="s">
        <v>36</v>
      </c>
      <c r="J32" s="145" t="s">
        <v>38</v>
      </c>
      <c r="L32" s="38"/>
    </row>
    <row r="33" s="1" customFormat="1" ht="14.4" customHeight="1">
      <c r="B33" s="38"/>
      <c r="D33" s="147" t="s">
        <v>39</v>
      </c>
      <c r="E33" s="132" t="s">
        <v>40</v>
      </c>
      <c r="F33" s="148">
        <f>ROUND((SUM(BE117:BE127)),  2)</f>
        <v>0</v>
      </c>
      <c r="I33" s="149">
        <v>0.20999999999999999</v>
      </c>
      <c r="J33" s="148">
        <f>ROUND(((SUM(BE117:BE127))*I33),  2)</f>
        <v>0</v>
      </c>
      <c r="L33" s="38"/>
    </row>
    <row r="34" s="1" customFormat="1" ht="14.4" customHeight="1">
      <c r="B34" s="38"/>
      <c r="E34" s="132" t="s">
        <v>41</v>
      </c>
      <c r="F34" s="148">
        <f>ROUND((SUM(BF117:BF127)),  2)</f>
        <v>0</v>
      </c>
      <c r="I34" s="149">
        <v>0.14999999999999999</v>
      </c>
      <c r="J34" s="148">
        <f>ROUND(((SUM(BF117:BF127))*I34),  2)</f>
        <v>0</v>
      </c>
      <c r="L34" s="38"/>
    </row>
    <row r="35" hidden="1" s="1" customFormat="1" ht="14.4" customHeight="1">
      <c r="B35" s="38"/>
      <c r="E35" s="132" t="s">
        <v>42</v>
      </c>
      <c r="F35" s="148">
        <f>ROUND((SUM(BG117:BG127)),  2)</f>
        <v>0</v>
      </c>
      <c r="I35" s="149">
        <v>0.20999999999999999</v>
      </c>
      <c r="J35" s="148">
        <f>0</f>
        <v>0</v>
      </c>
      <c r="L35" s="38"/>
    </row>
    <row r="36" hidden="1" s="1" customFormat="1" ht="14.4" customHeight="1">
      <c r="B36" s="38"/>
      <c r="E36" s="132" t="s">
        <v>43</v>
      </c>
      <c r="F36" s="148">
        <f>ROUND((SUM(BH117:BH127)),  2)</f>
        <v>0</v>
      </c>
      <c r="I36" s="149">
        <v>0.14999999999999999</v>
      </c>
      <c r="J36" s="148">
        <f>0</f>
        <v>0</v>
      </c>
      <c r="L36" s="38"/>
    </row>
    <row r="37" hidden="1" s="1" customFormat="1" ht="14.4" customHeight="1">
      <c r="B37" s="38"/>
      <c r="E37" s="132" t="s">
        <v>44</v>
      </c>
      <c r="F37" s="148">
        <f>ROUND((SUM(BI117:BI127)),  2)</f>
        <v>0</v>
      </c>
      <c r="I37" s="149">
        <v>0</v>
      </c>
      <c r="J37" s="148">
        <f>0</f>
        <v>0</v>
      </c>
      <c r="L37" s="38"/>
    </row>
    <row r="38" s="1" customFormat="1" ht="6.96" customHeight="1">
      <c r="B38" s="38"/>
      <c r="I38" s="134"/>
      <c r="L38" s="38"/>
    </row>
    <row r="39" s="1" customFormat="1" ht="25.44" customHeight="1">
      <c r="B39" s="38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38"/>
    </row>
    <row r="40" s="1" customFormat="1" ht="14.4" customHeight="1">
      <c r="B40" s="38"/>
      <c r="I40" s="134"/>
      <c r="L40" s="38"/>
    </row>
    <row r="41" ht="14.4" customHeight="1">
      <c r="B41" s="15"/>
      <c r="L41" s="15"/>
    </row>
    <row r="42" ht="14.4" customHeight="1">
      <c r="B42" s="15"/>
      <c r="L42" s="15"/>
    </row>
    <row r="43" ht="14.4" customHeight="1">
      <c r="B43" s="15"/>
      <c r="L43" s="15"/>
    </row>
    <row r="44" ht="14.4" customHeight="1">
      <c r="B44" s="15"/>
      <c r="L44" s="15"/>
    </row>
    <row r="45" ht="14.4" customHeight="1">
      <c r="B45" s="15"/>
      <c r="L45" s="15"/>
    </row>
    <row r="46" ht="14.4" customHeight="1">
      <c r="B46" s="15"/>
      <c r="L46" s="15"/>
    </row>
    <row r="47" ht="14.4" customHeight="1">
      <c r="B47" s="15"/>
      <c r="L47" s="15"/>
    </row>
    <row r="48" ht="14.4" customHeight="1">
      <c r="B48" s="15"/>
      <c r="L48" s="15"/>
    </row>
    <row r="49" ht="14.4" customHeight="1">
      <c r="B49" s="15"/>
      <c r="L49" s="15"/>
    </row>
    <row r="50" s="1" customFormat="1" ht="14.4" customHeight="1">
      <c r="B50" s="38"/>
      <c r="D50" s="158" t="s">
        <v>48</v>
      </c>
      <c r="E50" s="159"/>
      <c r="F50" s="159"/>
      <c r="G50" s="158" t="s">
        <v>49</v>
      </c>
      <c r="H50" s="159"/>
      <c r="I50" s="160"/>
      <c r="J50" s="159"/>
      <c r="K50" s="159"/>
      <c r="L50" s="3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1" customFormat="1">
      <c r="B61" s="38"/>
      <c r="D61" s="161" t="s">
        <v>50</v>
      </c>
      <c r="E61" s="162"/>
      <c r="F61" s="163" t="s">
        <v>51</v>
      </c>
      <c r="G61" s="161" t="s">
        <v>50</v>
      </c>
      <c r="H61" s="162"/>
      <c r="I61" s="164"/>
      <c r="J61" s="165" t="s">
        <v>51</v>
      </c>
      <c r="K61" s="162"/>
      <c r="L61" s="38"/>
    </row>
    <row r="62">
      <c r="B62" s="15"/>
      <c r="L62" s="15"/>
    </row>
    <row r="63">
      <c r="B63" s="15"/>
      <c r="L63" s="15"/>
    </row>
    <row r="64">
      <c r="B64" s="15"/>
      <c r="L64" s="15"/>
    </row>
    <row r="65" s="1" customFormat="1">
      <c r="B65" s="38"/>
      <c r="D65" s="158" t="s">
        <v>52</v>
      </c>
      <c r="E65" s="159"/>
      <c r="F65" s="159"/>
      <c r="G65" s="158" t="s">
        <v>53</v>
      </c>
      <c r="H65" s="159"/>
      <c r="I65" s="160"/>
      <c r="J65" s="159"/>
      <c r="K65" s="159"/>
      <c r="L65" s="38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1" customFormat="1">
      <c r="B76" s="38"/>
      <c r="D76" s="161" t="s">
        <v>50</v>
      </c>
      <c r="E76" s="162"/>
      <c r="F76" s="163" t="s">
        <v>51</v>
      </c>
      <c r="G76" s="161" t="s">
        <v>50</v>
      </c>
      <c r="H76" s="162"/>
      <c r="I76" s="164"/>
      <c r="J76" s="165" t="s">
        <v>51</v>
      </c>
      <c r="K76" s="162"/>
      <c r="L76" s="38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38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4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4"/>
      <c r="J83" s="34"/>
      <c r="K83" s="34"/>
      <c r="L83" s="38"/>
    </row>
    <row r="84" s="1" customFormat="1" ht="12" customHeight="1">
      <c r="B84" s="33"/>
      <c r="C84" s="27" t="s">
        <v>15</v>
      </c>
      <c r="D84" s="34"/>
      <c r="E84" s="34"/>
      <c r="F84" s="34"/>
      <c r="G84" s="34"/>
      <c r="H84" s="34"/>
      <c r="I84" s="134"/>
      <c r="J84" s="34"/>
      <c r="K84" s="34"/>
      <c r="L84" s="38"/>
    </row>
    <row r="85" s="1" customFormat="1" ht="16.5" customHeight="1">
      <c r="B85" s="33"/>
      <c r="C85" s="34"/>
      <c r="D85" s="34"/>
      <c r="E85" s="172" t="str">
        <f>E7</f>
        <v>Lávka pro pěší přes kolejiště nádraží v Chebu-neuznatelné náklady</v>
      </c>
      <c r="F85" s="27"/>
      <c r="G85" s="27"/>
      <c r="H85" s="27"/>
      <c r="I85" s="134"/>
      <c r="J85" s="34"/>
      <c r="K85" s="34"/>
      <c r="L85" s="38"/>
    </row>
    <row r="86" s="1" customFormat="1" ht="12" customHeight="1">
      <c r="B86" s="33"/>
      <c r="C86" s="27" t="s">
        <v>99</v>
      </c>
      <c r="D86" s="34"/>
      <c r="E86" s="34"/>
      <c r="F86" s="34"/>
      <c r="G86" s="34"/>
      <c r="H86" s="34"/>
      <c r="I86" s="134"/>
      <c r="J86" s="34"/>
      <c r="K86" s="34"/>
      <c r="L86" s="38"/>
    </row>
    <row r="87" s="1" customFormat="1" ht="16.5" customHeight="1">
      <c r="B87" s="33"/>
      <c r="C87" s="34"/>
      <c r="D87" s="34"/>
      <c r="E87" s="66" t="str">
        <f>E9</f>
        <v>SO 102 - Nájezdová rampa Švédský vrch</v>
      </c>
      <c r="F87" s="34"/>
      <c r="G87" s="34"/>
      <c r="H87" s="34"/>
      <c r="I87" s="134"/>
      <c r="J87" s="34"/>
      <c r="K87" s="34"/>
      <c r="L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4"/>
      <c r="J88" s="34"/>
      <c r="K88" s="34"/>
      <c r="L88" s="38"/>
    </row>
    <row r="89" s="1" customFormat="1" ht="12" customHeight="1">
      <c r="B89" s="33"/>
      <c r="C89" s="27" t="s">
        <v>19</v>
      </c>
      <c r="D89" s="34"/>
      <c r="E89" s="34"/>
      <c r="F89" s="22" t="str">
        <f>F12</f>
        <v xml:space="preserve"> </v>
      </c>
      <c r="G89" s="34"/>
      <c r="H89" s="34"/>
      <c r="I89" s="137" t="s">
        <v>21</v>
      </c>
      <c r="J89" s="69" t="str">
        <f>IF(J12="","",J12)</f>
        <v>3. 7. 2019</v>
      </c>
      <c r="K89" s="34"/>
      <c r="L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4"/>
      <c r="J90" s="34"/>
      <c r="K90" s="34"/>
      <c r="L90" s="38"/>
    </row>
    <row r="91" s="1" customFormat="1" ht="15.15" customHeight="1">
      <c r="B91" s="33"/>
      <c r="C91" s="27" t="s">
        <v>23</v>
      </c>
      <c r="D91" s="34"/>
      <c r="E91" s="34"/>
      <c r="F91" s="22" t="str">
        <f>E15</f>
        <v>Město Cheb</v>
      </c>
      <c r="G91" s="34"/>
      <c r="H91" s="34"/>
      <c r="I91" s="137" t="s">
        <v>31</v>
      </c>
      <c r="J91" s="31" t="str">
        <f>E21</f>
        <v xml:space="preserve"> </v>
      </c>
      <c r="K91" s="34"/>
      <c r="L91" s="38"/>
    </row>
    <row r="92" s="1" customFormat="1" ht="15.15" customHeight="1">
      <c r="B92" s="33"/>
      <c r="C92" s="27" t="s">
        <v>29</v>
      </c>
      <c r="D92" s="34"/>
      <c r="E92" s="34"/>
      <c r="F92" s="22" t="str">
        <f>IF(E18="","",E18)</f>
        <v>Vyplň údaj</v>
      </c>
      <c r="G92" s="34"/>
      <c r="H92" s="34"/>
      <c r="I92" s="137" t="s">
        <v>32</v>
      </c>
      <c r="J92" s="31" t="str">
        <f>E24</f>
        <v xml:space="preserve"> </v>
      </c>
      <c r="K92" s="34"/>
      <c r="L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4"/>
      <c r="J93" s="34"/>
      <c r="K93" s="34"/>
      <c r="L93" s="38"/>
    </row>
    <row r="94" s="1" customFormat="1" ht="29.28" customHeight="1">
      <c r="B94" s="33"/>
      <c r="C94" s="173" t="s">
        <v>102</v>
      </c>
      <c r="D94" s="174"/>
      <c r="E94" s="174"/>
      <c r="F94" s="174"/>
      <c r="G94" s="174"/>
      <c r="H94" s="174"/>
      <c r="I94" s="175"/>
      <c r="J94" s="176" t="s">
        <v>103</v>
      </c>
      <c r="K94" s="174"/>
      <c r="L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4"/>
      <c r="J95" s="34"/>
      <c r="K95" s="34"/>
      <c r="L95" s="38"/>
    </row>
    <row r="96" s="1" customFormat="1" ht="22.8" customHeight="1">
      <c r="B96" s="33"/>
      <c r="C96" s="177" t="s">
        <v>104</v>
      </c>
      <c r="D96" s="34"/>
      <c r="E96" s="34"/>
      <c r="F96" s="34"/>
      <c r="G96" s="34"/>
      <c r="H96" s="34"/>
      <c r="I96" s="134"/>
      <c r="J96" s="100">
        <f>J117</f>
        <v>0</v>
      </c>
      <c r="K96" s="34"/>
      <c r="L96" s="38"/>
      <c r="AU96" s="12" t="s">
        <v>85</v>
      </c>
    </row>
    <row r="97" s="8" customFormat="1" ht="24.96" customHeight="1">
      <c r="B97" s="178"/>
      <c r="C97" s="179"/>
      <c r="D97" s="180" t="s">
        <v>142</v>
      </c>
      <c r="E97" s="181"/>
      <c r="F97" s="181"/>
      <c r="G97" s="181"/>
      <c r="H97" s="181"/>
      <c r="I97" s="182"/>
      <c r="J97" s="183">
        <f>J118</f>
        <v>0</v>
      </c>
      <c r="K97" s="179"/>
      <c r="L97" s="184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4"/>
      <c r="J98" s="34"/>
      <c r="K98" s="34"/>
      <c r="L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68"/>
      <c r="J99" s="57"/>
      <c r="K99" s="57"/>
      <c r="L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1"/>
      <c r="J103" s="59"/>
      <c r="K103" s="59"/>
      <c r="L103" s="38"/>
    </row>
    <row r="104" s="1" customFormat="1" ht="24.96" customHeight="1">
      <c r="B104" s="33"/>
      <c r="C104" s="18" t="s">
        <v>106</v>
      </c>
      <c r="D104" s="34"/>
      <c r="E104" s="34"/>
      <c r="F104" s="34"/>
      <c r="G104" s="34"/>
      <c r="H104" s="34"/>
      <c r="I104" s="134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4"/>
      <c r="J105" s="34"/>
      <c r="K105" s="34"/>
      <c r="L105" s="38"/>
    </row>
    <row r="106" s="1" customFormat="1" ht="12" customHeight="1">
      <c r="B106" s="33"/>
      <c r="C106" s="27" t="s">
        <v>15</v>
      </c>
      <c r="D106" s="34"/>
      <c r="E106" s="34"/>
      <c r="F106" s="34"/>
      <c r="G106" s="34"/>
      <c r="H106" s="34"/>
      <c r="I106" s="134"/>
      <c r="J106" s="34"/>
      <c r="K106" s="34"/>
      <c r="L106" s="38"/>
    </row>
    <row r="107" s="1" customFormat="1" ht="16.5" customHeight="1">
      <c r="B107" s="33"/>
      <c r="C107" s="34"/>
      <c r="D107" s="34"/>
      <c r="E107" s="172" t="str">
        <f>E7</f>
        <v>Lávka pro pěší přes kolejiště nádraží v Chebu-neuznatelné náklady</v>
      </c>
      <c r="F107" s="27"/>
      <c r="G107" s="27"/>
      <c r="H107" s="27"/>
      <c r="I107" s="134"/>
      <c r="J107" s="34"/>
      <c r="K107" s="34"/>
      <c r="L107" s="38"/>
    </row>
    <row r="108" s="1" customFormat="1" ht="12" customHeight="1">
      <c r="B108" s="33"/>
      <c r="C108" s="27" t="s">
        <v>99</v>
      </c>
      <c r="D108" s="34"/>
      <c r="E108" s="34"/>
      <c r="F108" s="34"/>
      <c r="G108" s="34"/>
      <c r="H108" s="34"/>
      <c r="I108" s="134"/>
      <c r="J108" s="34"/>
      <c r="K108" s="34"/>
      <c r="L108" s="38"/>
    </row>
    <row r="109" s="1" customFormat="1" ht="16.5" customHeight="1">
      <c r="B109" s="33"/>
      <c r="C109" s="34"/>
      <c r="D109" s="34"/>
      <c r="E109" s="66" t="str">
        <f>E9</f>
        <v>SO 102 - Nájezdová rampa Švédský vrch</v>
      </c>
      <c r="F109" s="34"/>
      <c r="G109" s="34"/>
      <c r="H109" s="34"/>
      <c r="I109" s="134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4"/>
      <c r="J110" s="34"/>
      <c r="K110" s="34"/>
      <c r="L110" s="38"/>
    </row>
    <row r="111" s="1" customFormat="1" ht="12" customHeight="1">
      <c r="B111" s="33"/>
      <c r="C111" s="27" t="s">
        <v>19</v>
      </c>
      <c r="D111" s="34"/>
      <c r="E111" s="34"/>
      <c r="F111" s="22" t="str">
        <f>F12</f>
        <v xml:space="preserve"> </v>
      </c>
      <c r="G111" s="34"/>
      <c r="H111" s="34"/>
      <c r="I111" s="137" t="s">
        <v>21</v>
      </c>
      <c r="J111" s="69" t="str">
        <f>IF(J12="","",J12)</f>
        <v>3. 7. 2019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4"/>
      <c r="J112" s="34"/>
      <c r="K112" s="34"/>
      <c r="L112" s="38"/>
    </row>
    <row r="113" s="1" customFormat="1" ht="15.15" customHeight="1">
      <c r="B113" s="33"/>
      <c r="C113" s="27" t="s">
        <v>23</v>
      </c>
      <c r="D113" s="34"/>
      <c r="E113" s="34"/>
      <c r="F113" s="22" t="str">
        <f>E15</f>
        <v>Město Cheb</v>
      </c>
      <c r="G113" s="34"/>
      <c r="H113" s="34"/>
      <c r="I113" s="137" t="s">
        <v>31</v>
      </c>
      <c r="J113" s="31" t="str">
        <f>E21</f>
        <v xml:space="preserve"> </v>
      </c>
      <c r="K113" s="34"/>
      <c r="L113" s="38"/>
    </row>
    <row r="114" s="1" customFormat="1" ht="15.1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37" t="s">
        <v>32</v>
      </c>
      <c r="J114" s="31" t="str">
        <f>E24</f>
        <v xml:space="preserve"> 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4"/>
      <c r="J115" s="34"/>
      <c r="K115" s="34"/>
      <c r="L115" s="38"/>
    </row>
    <row r="116" s="9" customFormat="1" ht="29.28" customHeight="1">
      <c r="B116" s="185"/>
      <c r="C116" s="186" t="s">
        <v>107</v>
      </c>
      <c r="D116" s="187" t="s">
        <v>60</v>
      </c>
      <c r="E116" s="187" t="s">
        <v>56</v>
      </c>
      <c r="F116" s="187" t="s">
        <v>57</v>
      </c>
      <c r="G116" s="187" t="s">
        <v>108</v>
      </c>
      <c r="H116" s="187" t="s">
        <v>109</v>
      </c>
      <c r="I116" s="188" t="s">
        <v>110</v>
      </c>
      <c r="J116" s="187" t="s">
        <v>103</v>
      </c>
      <c r="K116" s="189" t="s">
        <v>111</v>
      </c>
      <c r="L116" s="190"/>
      <c r="M116" s="90" t="s">
        <v>1</v>
      </c>
      <c r="N116" s="91" t="s">
        <v>39</v>
      </c>
      <c r="O116" s="91" t="s">
        <v>112</v>
      </c>
      <c r="P116" s="91" t="s">
        <v>113</v>
      </c>
      <c r="Q116" s="91" t="s">
        <v>114</v>
      </c>
      <c r="R116" s="91" t="s">
        <v>115</v>
      </c>
      <c r="S116" s="91" t="s">
        <v>116</v>
      </c>
      <c r="T116" s="92" t="s">
        <v>117</v>
      </c>
    </row>
    <row r="117" s="1" customFormat="1" ht="22.8" customHeight="1">
      <c r="B117" s="33"/>
      <c r="C117" s="97" t="s">
        <v>118</v>
      </c>
      <c r="D117" s="34"/>
      <c r="E117" s="34"/>
      <c r="F117" s="34"/>
      <c r="G117" s="34"/>
      <c r="H117" s="34"/>
      <c r="I117" s="134"/>
      <c r="J117" s="191">
        <f>BK117</f>
        <v>0</v>
      </c>
      <c r="K117" s="34"/>
      <c r="L117" s="38"/>
      <c r="M117" s="93"/>
      <c r="N117" s="94"/>
      <c r="O117" s="94"/>
      <c r="P117" s="192">
        <f>P118</f>
        <v>0</v>
      </c>
      <c r="Q117" s="94"/>
      <c r="R117" s="192">
        <f>R118</f>
        <v>0</v>
      </c>
      <c r="S117" s="94"/>
      <c r="T117" s="193">
        <f>T118</f>
        <v>0</v>
      </c>
      <c r="AT117" s="12" t="s">
        <v>74</v>
      </c>
      <c r="AU117" s="12" t="s">
        <v>85</v>
      </c>
      <c r="BK117" s="194">
        <f>BK118</f>
        <v>0</v>
      </c>
    </row>
    <row r="118" s="10" customFormat="1" ht="25.92" customHeight="1">
      <c r="B118" s="195"/>
      <c r="C118" s="196"/>
      <c r="D118" s="197" t="s">
        <v>74</v>
      </c>
      <c r="E118" s="198" t="s">
        <v>83</v>
      </c>
      <c r="F118" s="198" t="s">
        <v>143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SUM(P119:P127)</f>
        <v>0</v>
      </c>
      <c r="Q118" s="203"/>
      <c r="R118" s="204">
        <f>SUM(R119:R127)</f>
        <v>0</v>
      </c>
      <c r="S118" s="203"/>
      <c r="T118" s="205">
        <f>SUM(T119:T127)</f>
        <v>0</v>
      </c>
      <c r="AR118" s="206" t="s">
        <v>120</v>
      </c>
      <c r="AT118" s="207" t="s">
        <v>74</v>
      </c>
      <c r="AU118" s="207" t="s">
        <v>75</v>
      </c>
      <c r="AY118" s="206" t="s">
        <v>121</v>
      </c>
      <c r="BK118" s="208">
        <f>SUM(BK119:BK127)</f>
        <v>0</v>
      </c>
    </row>
    <row r="119" s="1" customFormat="1" ht="16.5" customHeight="1">
      <c r="B119" s="33"/>
      <c r="C119" s="209" t="s">
        <v>83</v>
      </c>
      <c r="D119" s="209" t="s">
        <v>122</v>
      </c>
      <c r="E119" s="210" t="s">
        <v>144</v>
      </c>
      <c r="F119" s="211" t="s">
        <v>145</v>
      </c>
      <c r="G119" s="212" t="s">
        <v>146</v>
      </c>
      <c r="H119" s="213">
        <v>171.80000000000001</v>
      </c>
      <c r="I119" s="214"/>
      <c r="J119" s="213">
        <f>ROUND(I119*H119,2)</f>
        <v>0</v>
      </c>
      <c r="K119" s="211" t="s">
        <v>1</v>
      </c>
      <c r="L119" s="38"/>
      <c r="M119" s="215" t="s">
        <v>1</v>
      </c>
      <c r="N119" s="216" t="s">
        <v>40</v>
      </c>
      <c r="O119" s="81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219" t="s">
        <v>120</v>
      </c>
      <c r="AT119" s="219" t="s">
        <v>122</v>
      </c>
      <c r="AU119" s="219" t="s">
        <v>83</v>
      </c>
      <c r="AY119" s="12" t="s">
        <v>121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2" t="s">
        <v>83</v>
      </c>
      <c r="BK119" s="220">
        <f>ROUND(I119*H119,2)</f>
        <v>0</v>
      </c>
      <c r="BL119" s="12" t="s">
        <v>120</v>
      </c>
      <c r="BM119" s="219" t="s">
        <v>158</v>
      </c>
    </row>
    <row r="120" s="1" customFormat="1">
      <c r="B120" s="33"/>
      <c r="C120" s="34"/>
      <c r="D120" s="221" t="s">
        <v>127</v>
      </c>
      <c r="E120" s="34"/>
      <c r="F120" s="222" t="s">
        <v>145</v>
      </c>
      <c r="G120" s="34"/>
      <c r="H120" s="34"/>
      <c r="I120" s="134"/>
      <c r="J120" s="34"/>
      <c r="K120" s="34"/>
      <c r="L120" s="38"/>
      <c r="M120" s="223"/>
      <c r="N120" s="81"/>
      <c r="O120" s="81"/>
      <c r="P120" s="81"/>
      <c r="Q120" s="81"/>
      <c r="R120" s="81"/>
      <c r="S120" s="81"/>
      <c r="T120" s="82"/>
      <c r="AT120" s="12" t="s">
        <v>127</v>
      </c>
      <c r="AU120" s="12" t="s">
        <v>83</v>
      </c>
    </row>
    <row r="121" s="1" customFormat="1">
      <c r="B121" s="33"/>
      <c r="C121" s="34"/>
      <c r="D121" s="221" t="s">
        <v>129</v>
      </c>
      <c r="E121" s="34"/>
      <c r="F121" s="224" t="s">
        <v>148</v>
      </c>
      <c r="G121" s="34"/>
      <c r="H121" s="34"/>
      <c r="I121" s="134"/>
      <c r="J121" s="34"/>
      <c r="K121" s="34"/>
      <c r="L121" s="38"/>
      <c r="M121" s="223"/>
      <c r="N121" s="81"/>
      <c r="O121" s="81"/>
      <c r="P121" s="81"/>
      <c r="Q121" s="81"/>
      <c r="R121" s="81"/>
      <c r="S121" s="81"/>
      <c r="T121" s="82"/>
      <c r="AT121" s="12" t="s">
        <v>129</v>
      </c>
      <c r="AU121" s="12" t="s">
        <v>83</v>
      </c>
    </row>
    <row r="122" s="1" customFormat="1" ht="16.5" customHeight="1">
      <c r="B122" s="33"/>
      <c r="C122" s="209" t="s">
        <v>131</v>
      </c>
      <c r="D122" s="209" t="s">
        <v>122</v>
      </c>
      <c r="E122" s="210" t="s">
        <v>149</v>
      </c>
      <c r="F122" s="211" t="s">
        <v>150</v>
      </c>
      <c r="G122" s="212" t="s">
        <v>146</v>
      </c>
      <c r="H122" s="213">
        <v>171.80000000000001</v>
      </c>
      <c r="I122" s="214"/>
      <c r="J122" s="213">
        <f>ROUND(I122*H122,2)</f>
        <v>0</v>
      </c>
      <c r="K122" s="211" t="s">
        <v>1</v>
      </c>
      <c r="L122" s="38"/>
      <c r="M122" s="215" t="s">
        <v>1</v>
      </c>
      <c r="N122" s="216" t="s">
        <v>40</v>
      </c>
      <c r="O122" s="81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219" t="s">
        <v>120</v>
      </c>
      <c r="AT122" s="219" t="s">
        <v>122</v>
      </c>
      <c r="AU122" s="219" t="s">
        <v>83</v>
      </c>
      <c r="AY122" s="12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2" t="s">
        <v>83</v>
      </c>
      <c r="BK122" s="220">
        <f>ROUND(I122*H122,2)</f>
        <v>0</v>
      </c>
      <c r="BL122" s="12" t="s">
        <v>120</v>
      </c>
      <c r="BM122" s="219" t="s">
        <v>159</v>
      </c>
    </row>
    <row r="123" s="1" customFormat="1">
      <c r="B123" s="33"/>
      <c r="C123" s="34"/>
      <c r="D123" s="221" t="s">
        <v>127</v>
      </c>
      <c r="E123" s="34"/>
      <c r="F123" s="222" t="s">
        <v>150</v>
      </c>
      <c r="G123" s="34"/>
      <c r="H123" s="34"/>
      <c r="I123" s="134"/>
      <c r="J123" s="34"/>
      <c r="K123" s="34"/>
      <c r="L123" s="38"/>
      <c r="M123" s="223"/>
      <c r="N123" s="81"/>
      <c r="O123" s="81"/>
      <c r="P123" s="81"/>
      <c r="Q123" s="81"/>
      <c r="R123" s="81"/>
      <c r="S123" s="81"/>
      <c r="T123" s="82"/>
      <c r="AT123" s="12" t="s">
        <v>127</v>
      </c>
      <c r="AU123" s="12" t="s">
        <v>83</v>
      </c>
    </row>
    <row r="124" s="1" customFormat="1">
      <c r="B124" s="33"/>
      <c r="C124" s="34"/>
      <c r="D124" s="221" t="s">
        <v>129</v>
      </c>
      <c r="E124" s="34"/>
      <c r="F124" s="224" t="s">
        <v>152</v>
      </c>
      <c r="G124" s="34"/>
      <c r="H124" s="34"/>
      <c r="I124" s="134"/>
      <c r="J124" s="34"/>
      <c r="K124" s="34"/>
      <c r="L124" s="38"/>
      <c r="M124" s="223"/>
      <c r="N124" s="81"/>
      <c r="O124" s="81"/>
      <c r="P124" s="81"/>
      <c r="Q124" s="81"/>
      <c r="R124" s="81"/>
      <c r="S124" s="81"/>
      <c r="T124" s="82"/>
      <c r="AT124" s="12" t="s">
        <v>129</v>
      </c>
      <c r="AU124" s="12" t="s">
        <v>83</v>
      </c>
    </row>
    <row r="125" s="1" customFormat="1" ht="16.5" customHeight="1">
      <c r="B125" s="33"/>
      <c r="C125" s="209" t="s">
        <v>136</v>
      </c>
      <c r="D125" s="209" t="s">
        <v>122</v>
      </c>
      <c r="E125" s="210" t="s">
        <v>153</v>
      </c>
      <c r="F125" s="211" t="s">
        <v>154</v>
      </c>
      <c r="G125" s="212" t="s">
        <v>146</v>
      </c>
      <c r="H125" s="213">
        <v>171.80000000000001</v>
      </c>
      <c r="I125" s="214"/>
      <c r="J125" s="213">
        <f>ROUND(I125*H125,2)</f>
        <v>0</v>
      </c>
      <c r="K125" s="211" t="s">
        <v>1</v>
      </c>
      <c r="L125" s="38"/>
      <c r="M125" s="215" t="s">
        <v>1</v>
      </c>
      <c r="N125" s="216" t="s">
        <v>40</v>
      </c>
      <c r="O125" s="8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219" t="s">
        <v>120</v>
      </c>
      <c r="AT125" s="219" t="s">
        <v>122</v>
      </c>
      <c r="AU125" s="219" t="s">
        <v>83</v>
      </c>
      <c r="AY125" s="12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2" t="s">
        <v>83</v>
      </c>
      <c r="BK125" s="220">
        <f>ROUND(I125*H125,2)</f>
        <v>0</v>
      </c>
      <c r="BL125" s="12" t="s">
        <v>120</v>
      </c>
      <c r="BM125" s="219" t="s">
        <v>160</v>
      </c>
    </row>
    <row r="126" s="1" customFormat="1">
      <c r="B126" s="33"/>
      <c r="C126" s="34"/>
      <c r="D126" s="221" t="s">
        <v>127</v>
      </c>
      <c r="E126" s="34"/>
      <c r="F126" s="222" t="s">
        <v>154</v>
      </c>
      <c r="G126" s="34"/>
      <c r="H126" s="34"/>
      <c r="I126" s="134"/>
      <c r="J126" s="34"/>
      <c r="K126" s="34"/>
      <c r="L126" s="38"/>
      <c r="M126" s="223"/>
      <c r="N126" s="81"/>
      <c r="O126" s="81"/>
      <c r="P126" s="81"/>
      <c r="Q126" s="81"/>
      <c r="R126" s="81"/>
      <c r="S126" s="81"/>
      <c r="T126" s="82"/>
      <c r="AT126" s="12" t="s">
        <v>127</v>
      </c>
      <c r="AU126" s="12" t="s">
        <v>83</v>
      </c>
    </row>
    <row r="127" s="1" customFormat="1">
      <c r="B127" s="33"/>
      <c r="C127" s="34"/>
      <c r="D127" s="221" t="s">
        <v>129</v>
      </c>
      <c r="E127" s="34"/>
      <c r="F127" s="224" t="s">
        <v>156</v>
      </c>
      <c r="G127" s="34"/>
      <c r="H127" s="34"/>
      <c r="I127" s="134"/>
      <c r="J127" s="34"/>
      <c r="K127" s="34"/>
      <c r="L127" s="38"/>
      <c r="M127" s="225"/>
      <c r="N127" s="226"/>
      <c r="O127" s="226"/>
      <c r="P127" s="226"/>
      <c r="Q127" s="226"/>
      <c r="R127" s="226"/>
      <c r="S127" s="226"/>
      <c r="T127" s="227"/>
      <c r="AT127" s="12" t="s">
        <v>129</v>
      </c>
      <c r="AU127" s="12" t="s">
        <v>83</v>
      </c>
    </row>
    <row r="128" s="1" customFormat="1" ht="6.96" customHeight="1">
      <c r="B128" s="56"/>
      <c r="C128" s="57"/>
      <c r="D128" s="57"/>
      <c r="E128" s="57"/>
      <c r="F128" s="57"/>
      <c r="G128" s="57"/>
      <c r="H128" s="57"/>
      <c r="I128" s="168"/>
      <c r="J128" s="57"/>
      <c r="K128" s="57"/>
      <c r="L128" s="38"/>
    </row>
  </sheetData>
  <sheetProtection sheet="1" autoFilter="0" formatColumns="0" formatRows="0" objects="1" scenarios="1" spinCount="100000" saltValue="jecMzXSCphaHXq4WUXdTyMfdh5F/KTOvrBUwzLthsW0sLVAsQkmona1KfBvX0xl1ziRqFlV4sRTUW51TJaRZHg==" hashValue="iMddBv4ZmlveZ1TEBsQAZNDocb72Oh+YgCQuVPuOoZM7Q8lw+sXe9AC5rmvKqJLkAE+I2d2KIWFLhggy8k1f6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94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5"/>
      <c r="AT3" s="12" t="s">
        <v>85</v>
      </c>
    </row>
    <row r="4" ht="24.96" customHeight="1">
      <c r="B4" s="15"/>
      <c r="D4" s="130" t="s">
        <v>98</v>
      </c>
      <c r="L4" s="15"/>
      <c r="M4" s="131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32" t="s">
        <v>15</v>
      </c>
      <c r="L6" s="15"/>
    </row>
    <row r="7" ht="16.5" customHeight="1">
      <c r="B7" s="15"/>
      <c r="E7" s="133" t="str">
        <f>'Rekapitulace stavby'!K6</f>
        <v>Lávka pro pěší přes kolejiště nádraží v Chebu-neuznatelné náklady</v>
      </c>
      <c r="F7" s="132"/>
      <c r="G7" s="132"/>
      <c r="H7" s="132"/>
      <c r="L7" s="15"/>
    </row>
    <row r="8" s="1" customFormat="1" ht="12" customHeight="1">
      <c r="B8" s="38"/>
      <c r="D8" s="132" t="s">
        <v>99</v>
      </c>
      <c r="I8" s="134"/>
      <c r="L8" s="38"/>
    </row>
    <row r="9" s="1" customFormat="1" ht="36.96" customHeight="1">
      <c r="B9" s="38"/>
      <c r="E9" s="135" t="s">
        <v>161</v>
      </c>
      <c r="F9" s="1"/>
      <c r="G9" s="1"/>
      <c r="H9" s="1"/>
      <c r="I9" s="134"/>
      <c r="L9" s="38"/>
    </row>
    <row r="10" s="1" customFormat="1">
      <c r="B10" s="38"/>
      <c r="I10" s="134"/>
      <c r="L10" s="38"/>
    </row>
    <row r="11" s="1" customFormat="1" ht="12" customHeight="1">
      <c r="B11" s="38"/>
      <c r="D11" s="132" t="s">
        <v>17</v>
      </c>
      <c r="F11" s="136" t="s">
        <v>1</v>
      </c>
      <c r="I11" s="137" t="s">
        <v>18</v>
      </c>
      <c r="J11" s="136" t="s">
        <v>1</v>
      </c>
      <c r="L11" s="38"/>
    </row>
    <row r="12" s="1" customFormat="1" ht="12" customHeight="1">
      <c r="B12" s="38"/>
      <c r="D12" s="132" t="s">
        <v>19</v>
      </c>
      <c r="F12" s="136" t="s">
        <v>20</v>
      </c>
      <c r="I12" s="137" t="s">
        <v>21</v>
      </c>
      <c r="J12" s="138" t="str">
        <f>'Rekapitulace stavby'!AN8</f>
        <v>3. 7. 2019</v>
      </c>
      <c r="L12" s="38"/>
    </row>
    <row r="13" s="1" customFormat="1" ht="10.8" customHeight="1">
      <c r="B13" s="38"/>
      <c r="I13" s="134"/>
      <c r="L13" s="38"/>
    </row>
    <row r="14" s="1" customFormat="1" ht="12" customHeight="1">
      <c r="B14" s="38"/>
      <c r="D14" s="132" t="s">
        <v>23</v>
      </c>
      <c r="I14" s="137" t="s">
        <v>24</v>
      </c>
      <c r="J14" s="136" t="str">
        <f>IF('Rekapitulace stavby'!AN10="","",'Rekapitulace stavby'!AN10)</f>
        <v>00253979</v>
      </c>
      <c r="L14" s="38"/>
    </row>
    <row r="15" s="1" customFormat="1" ht="18" customHeight="1">
      <c r="B15" s="38"/>
      <c r="E15" s="136" t="str">
        <f>IF('Rekapitulace stavby'!E11="","",'Rekapitulace stavby'!E11)</f>
        <v>Město Cheb</v>
      </c>
      <c r="I15" s="137" t="s">
        <v>27</v>
      </c>
      <c r="J15" s="136" t="str">
        <f>IF('Rekapitulace stavby'!AN11="","",'Rekapitulace stavby'!AN11)</f>
        <v>CZ00253979</v>
      </c>
      <c r="L15" s="38"/>
    </row>
    <row r="16" s="1" customFormat="1" ht="6.96" customHeight="1">
      <c r="B16" s="38"/>
      <c r="I16" s="134"/>
      <c r="L16" s="38"/>
    </row>
    <row r="17" s="1" customFormat="1" ht="12" customHeight="1">
      <c r="B17" s="38"/>
      <c r="D17" s="132" t="s">
        <v>29</v>
      </c>
      <c r="I17" s="137" t="s">
        <v>24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36"/>
      <c r="G18" s="136"/>
      <c r="H18" s="136"/>
      <c r="I18" s="137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34"/>
      <c r="L19" s="38"/>
    </row>
    <row r="20" s="1" customFormat="1" ht="12" customHeight="1">
      <c r="B20" s="38"/>
      <c r="D20" s="132" t="s">
        <v>31</v>
      </c>
      <c r="I20" s="137" t="s">
        <v>24</v>
      </c>
      <c r="J20" s="136" t="str">
        <f>IF('Rekapitulace stavby'!AN16="","",'Rekapitulace stavby'!AN16)</f>
        <v/>
      </c>
      <c r="L20" s="38"/>
    </row>
    <row r="21" s="1" customFormat="1" ht="18" customHeight="1">
      <c r="B21" s="38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38"/>
    </row>
    <row r="22" s="1" customFormat="1" ht="6.96" customHeight="1">
      <c r="B22" s="38"/>
      <c r="I22" s="134"/>
      <c r="L22" s="38"/>
    </row>
    <row r="23" s="1" customFormat="1" ht="12" customHeight="1">
      <c r="B23" s="38"/>
      <c r="D23" s="132" t="s">
        <v>32</v>
      </c>
      <c r="I23" s="137" t="s">
        <v>24</v>
      </c>
      <c r="J23" s="136" t="str">
        <f>IF('Rekapitulace stavby'!AN19="","",'Rekapitulace stavby'!AN19)</f>
        <v/>
      </c>
      <c r="L23" s="38"/>
    </row>
    <row r="24" s="1" customFormat="1" ht="18" customHeight="1">
      <c r="B24" s="38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38"/>
    </row>
    <row r="25" s="1" customFormat="1" ht="6.96" customHeight="1">
      <c r="B25" s="38"/>
      <c r="I25" s="134"/>
      <c r="L25" s="38"/>
    </row>
    <row r="26" s="1" customFormat="1" ht="12" customHeight="1">
      <c r="B26" s="38"/>
      <c r="D26" s="132" t="s">
        <v>34</v>
      </c>
      <c r="I26" s="134"/>
      <c r="L26" s="38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38"/>
      <c r="I28" s="134"/>
      <c r="L28" s="38"/>
    </row>
    <row r="29" s="1" customFormat="1" ht="6.96" customHeight="1">
      <c r="B29" s="38"/>
      <c r="D29" s="73"/>
      <c r="E29" s="73"/>
      <c r="F29" s="73"/>
      <c r="G29" s="73"/>
      <c r="H29" s="73"/>
      <c r="I29" s="142"/>
      <c r="J29" s="73"/>
      <c r="K29" s="73"/>
      <c r="L29" s="38"/>
    </row>
    <row r="30" s="1" customFormat="1" ht="25.44" customHeight="1">
      <c r="B30" s="38"/>
      <c r="D30" s="143" t="s">
        <v>35</v>
      </c>
      <c r="I30" s="134"/>
      <c r="J30" s="144">
        <f>ROUND(J117, 2)</f>
        <v>0</v>
      </c>
      <c r="L30" s="38"/>
    </row>
    <row r="31" s="1" customFormat="1" ht="6.96" customHeight="1">
      <c r="B31" s="38"/>
      <c r="D31" s="73"/>
      <c r="E31" s="73"/>
      <c r="F31" s="73"/>
      <c r="G31" s="73"/>
      <c r="H31" s="73"/>
      <c r="I31" s="142"/>
      <c r="J31" s="73"/>
      <c r="K31" s="73"/>
      <c r="L31" s="38"/>
    </row>
    <row r="32" s="1" customFormat="1" ht="14.4" customHeight="1">
      <c r="B32" s="38"/>
      <c r="F32" s="145" t="s">
        <v>37</v>
      </c>
      <c r="I32" s="146" t="s">
        <v>36</v>
      </c>
      <c r="J32" s="145" t="s">
        <v>38</v>
      </c>
      <c r="L32" s="38"/>
    </row>
    <row r="33" s="1" customFormat="1" ht="14.4" customHeight="1">
      <c r="B33" s="38"/>
      <c r="D33" s="147" t="s">
        <v>39</v>
      </c>
      <c r="E33" s="132" t="s">
        <v>40</v>
      </c>
      <c r="F33" s="148">
        <f>ROUND((SUM(BE117:BE130)),  2)</f>
        <v>0</v>
      </c>
      <c r="I33" s="149">
        <v>0.20999999999999999</v>
      </c>
      <c r="J33" s="148">
        <f>ROUND(((SUM(BE117:BE130))*I33),  2)</f>
        <v>0</v>
      </c>
      <c r="L33" s="38"/>
    </row>
    <row r="34" s="1" customFormat="1" ht="14.4" customHeight="1">
      <c r="B34" s="38"/>
      <c r="E34" s="132" t="s">
        <v>41</v>
      </c>
      <c r="F34" s="148">
        <f>ROUND((SUM(BF117:BF130)),  2)</f>
        <v>0</v>
      </c>
      <c r="I34" s="149">
        <v>0.14999999999999999</v>
      </c>
      <c r="J34" s="148">
        <f>ROUND(((SUM(BF117:BF130))*I34),  2)</f>
        <v>0</v>
      </c>
      <c r="L34" s="38"/>
    </row>
    <row r="35" hidden="1" s="1" customFormat="1" ht="14.4" customHeight="1">
      <c r="B35" s="38"/>
      <c r="E35" s="132" t="s">
        <v>42</v>
      </c>
      <c r="F35" s="148">
        <f>ROUND((SUM(BG117:BG130)),  2)</f>
        <v>0</v>
      </c>
      <c r="I35" s="149">
        <v>0.20999999999999999</v>
      </c>
      <c r="J35" s="148">
        <f>0</f>
        <v>0</v>
      </c>
      <c r="L35" s="38"/>
    </row>
    <row r="36" hidden="1" s="1" customFormat="1" ht="14.4" customHeight="1">
      <c r="B36" s="38"/>
      <c r="E36" s="132" t="s">
        <v>43</v>
      </c>
      <c r="F36" s="148">
        <f>ROUND((SUM(BH117:BH130)),  2)</f>
        <v>0</v>
      </c>
      <c r="I36" s="149">
        <v>0.14999999999999999</v>
      </c>
      <c r="J36" s="148">
        <f>0</f>
        <v>0</v>
      </c>
      <c r="L36" s="38"/>
    </row>
    <row r="37" hidden="1" s="1" customFormat="1" ht="14.4" customHeight="1">
      <c r="B37" s="38"/>
      <c r="E37" s="132" t="s">
        <v>44</v>
      </c>
      <c r="F37" s="148">
        <f>ROUND((SUM(BI117:BI130)),  2)</f>
        <v>0</v>
      </c>
      <c r="I37" s="149">
        <v>0</v>
      </c>
      <c r="J37" s="148">
        <f>0</f>
        <v>0</v>
      </c>
      <c r="L37" s="38"/>
    </row>
    <row r="38" s="1" customFormat="1" ht="6.96" customHeight="1">
      <c r="B38" s="38"/>
      <c r="I38" s="134"/>
      <c r="L38" s="38"/>
    </row>
    <row r="39" s="1" customFormat="1" ht="25.44" customHeight="1">
      <c r="B39" s="38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38"/>
    </row>
    <row r="40" s="1" customFormat="1" ht="14.4" customHeight="1">
      <c r="B40" s="38"/>
      <c r="I40" s="134"/>
      <c r="L40" s="38"/>
    </row>
    <row r="41" ht="14.4" customHeight="1">
      <c r="B41" s="15"/>
      <c r="L41" s="15"/>
    </row>
    <row r="42" ht="14.4" customHeight="1">
      <c r="B42" s="15"/>
      <c r="L42" s="15"/>
    </row>
    <row r="43" ht="14.4" customHeight="1">
      <c r="B43" s="15"/>
      <c r="L43" s="15"/>
    </row>
    <row r="44" ht="14.4" customHeight="1">
      <c r="B44" s="15"/>
      <c r="L44" s="15"/>
    </row>
    <row r="45" ht="14.4" customHeight="1">
      <c r="B45" s="15"/>
      <c r="L45" s="15"/>
    </row>
    <row r="46" ht="14.4" customHeight="1">
      <c r="B46" s="15"/>
      <c r="L46" s="15"/>
    </row>
    <row r="47" ht="14.4" customHeight="1">
      <c r="B47" s="15"/>
      <c r="L47" s="15"/>
    </row>
    <row r="48" ht="14.4" customHeight="1">
      <c r="B48" s="15"/>
      <c r="L48" s="15"/>
    </row>
    <row r="49" ht="14.4" customHeight="1">
      <c r="B49" s="15"/>
      <c r="L49" s="15"/>
    </row>
    <row r="50" s="1" customFormat="1" ht="14.4" customHeight="1">
      <c r="B50" s="38"/>
      <c r="D50" s="158" t="s">
        <v>48</v>
      </c>
      <c r="E50" s="159"/>
      <c r="F50" s="159"/>
      <c r="G50" s="158" t="s">
        <v>49</v>
      </c>
      <c r="H50" s="159"/>
      <c r="I50" s="160"/>
      <c r="J50" s="159"/>
      <c r="K50" s="159"/>
      <c r="L50" s="3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1" customFormat="1">
      <c r="B61" s="38"/>
      <c r="D61" s="161" t="s">
        <v>50</v>
      </c>
      <c r="E61" s="162"/>
      <c r="F61" s="163" t="s">
        <v>51</v>
      </c>
      <c r="G61" s="161" t="s">
        <v>50</v>
      </c>
      <c r="H61" s="162"/>
      <c r="I61" s="164"/>
      <c r="J61" s="165" t="s">
        <v>51</v>
      </c>
      <c r="K61" s="162"/>
      <c r="L61" s="38"/>
    </row>
    <row r="62">
      <c r="B62" s="15"/>
      <c r="L62" s="15"/>
    </row>
    <row r="63">
      <c r="B63" s="15"/>
      <c r="L63" s="15"/>
    </row>
    <row r="64">
      <c r="B64" s="15"/>
      <c r="L64" s="15"/>
    </row>
    <row r="65" s="1" customFormat="1">
      <c r="B65" s="38"/>
      <c r="D65" s="158" t="s">
        <v>52</v>
      </c>
      <c r="E65" s="159"/>
      <c r="F65" s="159"/>
      <c r="G65" s="158" t="s">
        <v>53</v>
      </c>
      <c r="H65" s="159"/>
      <c r="I65" s="160"/>
      <c r="J65" s="159"/>
      <c r="K65" s="159"/>
      <c r="L65" s="38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1" customFormat="1">
      <c r="B76" s="38"/>
      <c r="D76" s="161" t="s">
        <v>50</v>
      </c>
      <c r="E76" s="162"/>
      <c r="F76" s="163" t="s">
        <v>51</v>
      </c>
      <c r="G76" s="161" t="s">
        <v>50</v>
      </c>
      <c r="H76" s="162"/>
      <c r="I76" s="164"/>
      <c r="J76" s="165" t="s">
        <v>51</v>
      </c>
      <c r="K76" s="162"/>
      <c r="L76" s="38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38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4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4"/>
      <c r="J83" s="34"/>
      <c r="K83" s="34"/>
      <c r="L83" s="38"/>
    </row>
    <row r="84" s="1" customFormat="1" ht="12" customHeight="1">
      <c r="B84" s="33"/>
      <c r="C84" s="27" t="s">
        <v>15</v>
      </c>
      <c r="D84" s="34"/>
      <c r="E84" s="34"/>
      <c r="F84" s="34"/>
      <c r="G84" s="34"/>
      <c r="H84" s="34"/>
      <c r="I84" s="134"/>
      <c r="J84" s="34"/>
      <c r="K84" s="34"/>
      <c r="L84" s="38"/>
    </row>
    <row r="85" s="1" customFormat="1" ht="16.5" customHeight="1">
      <c r="B85" s="33"/>
      <c r="C85" s="34"/>
      <c r="D85" s="34"/>
      <c r="E85" s="172" t="str">
        <f>E7</f>
        <v>Lávka pro pěší přes kolejiště nádraží v Chebu-neuznatelné náklady</v>
      </c>
      <c r="F85" s="27"/>
      <c r="G85" s="27"/>
      <c r="H85" s="27"/>
      <c r="I85" s="134"/>
      <c r="J85" s="34"/>
      <c r="K85" s="34"/>
      <c r="L85" s="38"/>
    </row>
    <row r="86" s="1" customFormat="1" ht="12" customHeight="1">
      <c r="B86" s="33"/>
      <c r="C86" s="27" t="s">
        <v>99</v>
      </c>
      <c r="D86" s="34"/>
      <c r="E86" s="34"/>
      <c r="F86" s="34"/>
      <c r="G86" s="34"/>
      <c r="H86" s="34"/>
      <c r="I86" s="134"/>
      <c r="J86" s="34"/>
      <c r="K86" s="34"/>
      <c r="L86" s="38"/>
    </row>
    <row r="87" s="1" customFormat="1" ht="16.5" customHeight="1">
      <c r="B87" s="33"/>
      <c r="C87" s="34"/>
      <c r="D87" s="34"/>
      <c r="E87" s="66" t="str">
        <f>E9</f>
        <v>SO 405 - Přípojka NN pro osvětlení lávky</v>
      </c>
      <c r="F87" s="34"/>
      <c r="G87" s="34"/>
      <c r="H87" s="34"/>
      <c r="I87" s="134"/>
      <c r="J87" s="34"/>
      <c r="K87" s="34"/>
      <c r="L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4"/>
      <c r="J88" s="34"/>
      <c r="K88" s="34"/>
      <c r="L88" s="38"/>
    </row>
    <row r="89" s="1" customFormat="1" ht="12" customHeight="1">
      <c r="B89" s="33"/>
      <c r="C89" s="27" t="s">
        <v>19</v>
      </c>
      <c r="D89" s="34"/>
      <c r="E89" s="34"/>
      <c r="F89" s="22" t="str">
        <f>F12</f>
        <v xml:space="preserve"> </v>
      </c>
      <c r="G89" s="34"/>
      <c r="H89" s="34"/>
      <c r="I89" s="137" t="s">
        <v>21</v>
      </c>
      <c r="J89" s="69" t="str">
        <f>IF(J12="","",J12)</f>
        <v>3. 7. 2019</v>
      </c>
      <c r="K89" s="34"/>
      <c r="L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4"/>
      <c r="J90" s="34"/>
      <c r="K90" s="34"/>
      <c r="L90" s="38"/>
    </row>
    <row r="91" s="1" customFormat="1" ht="15.15" customHeight="1">
      <c r="B91" s="33"/>
      <c r="C91" s="27" t="s">
        <v>23</v>
      </c>
      <c r="D91" s="34"/>
      <c r="E91" s="34"/>
      <c r="F91" s="22" t="str">
        <f>E15</f>
        <v>Město Cheb</v>
      </c>
      <c r="G91" s="34"/>
      <c r="H91" s="34"/>
      <c r="I91" s="137" t="s">
        <v>31</v>
      </c>
      <c r="J91" s="31" t="str">
        <f>E21</f>
        <v xml:space="preserve"> </v>
      </c>
      <c r="K91" s="34"/>
      <c r="L91" s="38"/>
    </row>
    <row r="92" s="1" customFormat="1" ht="15.15" customHeight="1">
      <c r="B92" s="33"/>
      <c r="C92" s="27" t="s">
        <v>29</v>
      </c>
      <c r="D92" s="34"/>
      <c r="E92" s="34"/>
      <c r="F92" s="22" t="str">
        <f>IF(E18="","",E18)</f>
        <v>Vyplň údaj</v>
      </c>
      <c r="G92" s="34"/>
      <c r="H92" s="34"/>
      <c r="I92" s="137" t="s">
        <v>32</v>
      </c>
      <c r="J92" s="31" t="str">
        <f>E24</f>
        <v xml:space="preserve"> </v>
      </c>
      <c r="K92" s="34"/>
      <c r="L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4"/>
      <c r="J93" s="34"/>
      <c r="K93" s="34"/>
      <c r="L93" s="38"/>
    </row>
    <row r="94" s="1" customFormat="1" ht="29.28" customHeight="1">
      <c r="B94" s="33"/>
      <c r="C94" s="173" t="s">
        <v>102</v>
      </c>
      <c r="D94" s="174"/>
      <c r="E94" s="174"/>
      <c r="F94" s="174"/>
      <c r="G94" s="174"/>
      <c r="H94" s="174"/>
      <c r="I94" s="175"/>
      <c r="J94" s="176" t="s">
        <v>103</v>
      </c>
      <c r="K94" s="174"/>
      <c r="L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4"/>
      <c r="J95" s="34"/>
      <c r="K95" s="34"/>
      <c r="L95" s="38"/>
    </row>
    <row r="96" s="1" customFormat="1" ht="22.8" customHeight="1">
      <c r="B96" s="33"/>
      <c r="C96" s="177" t="s">
        <v>104</v>
      </c>
      <c r="D96" s="34"/>
      <c r="E96" s="34"/>
      <c r="F96" s="34"/>
      <c r="G96" s="34"/>
      <c r="H96" s="34"/>
      <c r="I96" s="134"/>
      <c r="J96" s="100">
        <f>J117</f>
        <v>0</v>
      </c>
      <c r="K96" s="34"/>
      <c r="L96" s="38"/>
      <c r="AU96" s="12" t="s">
        <v>85</v>
      </c>
    </row>
    <row r="97" s="8" customFormat="1" ht="24.96" customHeight="1">
      <c r="B97" s="178"/>
      <c r="C97" s="179"/>
      <c r="D97" s="180" t="s">
        <v>162</v>
      </c>
      <c r="E97" s="181"/>
      <c r="F97" s="181"/>
      <c r="G97" s="181"/>
      <c r="H97" s="181"/>
      <c r="I97" s="182"/>
      <c r="J97" s="183">
        <f>J118</f>
        <v>0</v>
      </c>
      <c r="K97" s="179"/>
      <c r="L97" s="184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4"/>
      <c r="J98" s="34"/>
      <c r="K98" s="34"/>
      <c r="L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68"/>
      <c r="J99" s="57"/>
      <c r="K99" s="57"/>
      <c r="L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1"/>
      <c r="J103" s="59"/>
      <c r="K103" s="59"/>
      <c r="L103" s="38"/>
    </row>
    <row r="104" s="1" customFormat="1" ht="24.96" customHeight="1">
      <c r="B104" s="33"/>
      <c r="C104" s="18" t="s">
        <v>106</v>
      </c>
      <c r="D104" s="34"/>
      <c r="E104" s="34"/>
      <c r="F104" s="34"/>
      <c r="G104" s="34"/>
      <c r="H104" s="34"/>
      <c r="I104" s="134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4"/>
      <c r="J105" s="34"/>
      <c r="K105" s="34"/>
      <c r="L105" s="38"/>
    </row>
    <row r="106" s="1" customFormat="1" ht="12" customHeight="1">
      <c r="B106" s="33"/>
      <c r="C106" s="27" t="s">
        <v>15</v>
      </c>
      <c r="D106" s="34"/>
      <c r="E106" s="34"/>
      <c r="F106" s="34"/>
      <c r="G106" s="34"/>
      <c r="H106" s="34"/>
      <c r="I106" s="134"/>
      <c r="J106" s="34"/>
      <c r="K106" s="34"/>
      <c r="L106" s="38"/>
    </row>
    <row r="107" s="1" customFormat="1" ht="16.5" customHeight="1">
      <c r="B107" s="33"/>
      <c r="C107" s="34"/>
      <c r="D107" s="34"/>
      <c r="E107" s="172" t="str">
        <f>E7</f>
        <v>Lávka pro pěší přes kolejiště nádraží v Chebu-neuznatelné náklady</v>
      </c>
      <c r="F107" s="27"/>
      <c r="G107" s="27"/>
      <c r="H107" s="27"/>
      <c r="I107" s="134"/>
      <c r="J107" s="34"/>
      <c r="K107" s="34"/>
      <c r="L107" s="38"/>
    </row>
    <row r="108" s="1" customFormat="1" ht="12" customHeight="1">
      <c r="B108" s="33"/>
      <c r="C108" s="27" t="s">
        <v>99</v>
      </c>
      <c r="D108" s="34"/>
      <c r="E108" s="34"/>
      <c r="F108" s="34"/>
      <c r="G108" s="34"/>
      <c r="H108" s="34"/>
      <c r="I108" s="134"/>
      <c r="J108" s="34"/>
      <c r="K108" s="34"/>
      <c r="L108" s="38"/>
    </row>
    <row r="109" s="1" customFormat="1" ht="16.5" customHeight="1">
      <c r="B109" s="33"/>
      <c r="C109" s="34"/>
      <c r="D109" s="34"/>
      <c r="E109" s="66" t="str">
        <f>E9</f>
        <v>SO 405 - Přípojka NN pro osvětlení lávky</v>
      </c>
      <c r="F109" s="34"/>
      <c r="G109" s="34"/>
      <c r="H109" s="34"/>
      <c r="I109" s="134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4"/>
      <c r="J110" s="34"/>
      <c r="K110" s="34"/>
      <c r="L110" s="38"/>
    </row>
    <row r="111" s="1" customFormat="1" ht="12" customHeight="1">
      <c r="B111" s="33"/>
      <c r="C111" s="27" t="s">
        <v>19</v>
      </c>
      <c r="D111" s="34"/>
      <c r="E111" s="34"/>
      <c r="F111" s="22" t="str">
        <f>F12</f>
        <v xml:space="preserve"> </v>
      </c>
      <c r="G111" s="34"/>
      <c r="H111" s="34"/>
      <c r="I111" s="137" t="s">
        <v>21</v>
      </c>
      <c r="J111" s="69" t="str">
        <f>IF(J12="","",J12)</f>
        <v>3. 7. 2019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4"/>
      <c r="J112" s="34"/>
      <c r="K112" s="34"/>
      <c r="L112" s="38"/>
    </row>
    <row r="113" s="1" customFormat="1" ht="15.15" customHeight="1">
      <c r="B113" s="33"/>
      <c r="C113" s="27" t="s">
        <v>23</v>
      </c>
      <c r="D113" s="34"/>
      <c r="E113" s="34"/>
      <c r="F113" s="22" t="str">
        <f>E15</f>
        <v>Město Cheb</v>
      </c>
      <c r="G113" s="34"/>
      <c r="H113" s="34"/>
      <c r="I113" s="137" t="s">
        <v>31</v>
      </c>
      <c r="J113" s="31" t="str">
        <f>E21</f>
        <v xml:space="preserve"> </v>
      </c>
      <c r="K113" s="34"/>
      <c r="L113" s="38"/>
    </row>
    <row r="114" s="1" customFormat="1" ht="15.1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37" t="s">
        <v>32</v>
      </c>
      <c r="J114" s="31" t="str">
        <f>E24</f>
        <v xml:space="preserve"> 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4"/>
      <c r="J115" s="34"/>
      <c r="K115" s="34"/>
      <c r="L115" s="38"/>
    </row>
    <row r="116" s="9" customFormat="1" ht="29.28" customHeight="1">
      <c r="B116" s="185"/>
      <c r="C116" s="186" t="s">
        <v>107</v>
      </c>
      <c r="D116" s="187" t="s">
        <v>60</v>
      </c>
      <c r="E116" s="187" t="s">
        <v>56</v>
      </c>
      <c r="F116" s="187" t="s">
        <v>57</v>
      </c>
      <c r="G116" s="187" t="s">
        <v>108</v>
      </c>
      <c r="H116" s="187" t="s">
        <v>109</v>
      </c>
      <c r="I116" s="188" t="s">
        <v>110</v>
      </c>
      <c r="J116" s="187" t="s">
        <v>103</v>
      </c>
      <c r="K116" s="189" t="s">
        <v>111</v>
      </c>
      <c r="L116" s="190"/>
      <c r="M116" s="90" t="s">
        <v>1</v>
      </c>
      <c r="N116" s="91" t="s">
        <v>39</v>
      </c>
      <c r="O116" s="91" t="s">
        <v>112</v>
      </c>
      <c r="P116" s="91" t="s">
        <v>113</v>
      </c>
      <c r="Q116" s="91" t="s">
        <v>114</v>
      </c>
      <c r="R116" s="91" t="s">
        <v>115</v>
      </c>
      <c r="S116" s="91" t="s">
        <v>116</v>
      </c>
      <c r="T116" s="92" t="s">
        <v>117</v>
      </c>
    </row>
    <row r="117" s="1" customFormat="1" ht="22.8" customHeight="1">
      <c r="B117" s="33"/>
      <c r="C117" s="97" t="s">
        <v>118</v>
      </c>
      <c r="D117" s="34"/>
      <c r="E117" s="34"/>
      <c r="F117" s="34"/>
      <c r="G117" s="34"/>
      <c r="H117" s="34"/>
      <c r="I117" s="134"/>
      <c r="J117" s="191">
        <f>BK117</f>
        <v>0</v>
      </c>
      <c r="K117" s="34"/>
      <c r="L117" s="38"/>
      <c r="M117" s="93"/>
      <c r="N117" s="94"/>
      <c r="O117" s="94"/>
      <c r="P117" s="192">
        <f>P118</f>
        <v>0</v>
      </c>
      <c r="Q117" s="94"/>
      <c r="R117" s="192">
        <f>R118</f>
        <v>0</v>
      </c>
      <c r="S117" s="94"/>
      <c r="T117" s="193">
        <f>T118</f>
        <v>0</v>
      </c>
      <c r="AT117" s="12" t="s">
        <v>74</v>
      </c>
      <c r="AU117" s="12" t="s">
        <v>85</v>
      </c>
      <c r="BK117" s="194">
        <f>BK118</f>
        <v>0</v>
      </c>
    </row>
    <row r="118" s="10" customFormat="1" ht="25.92" customHeight="1">
      <c r="B118" s="195"/>
      <c r="C118" s="196"/>
      <c r="D118" s="197" t="s">
        <v>74</v>
      </c>
      <c r="E118" s="198" t="s">
        <v>163</v>
      </c>
      <c r="F118" s="198" t="s">
        <v>164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SUM(P119:P130)</f>
        <v>0</v>
      </c>
      <c r="Q118" s="203"/>
      <c r="R118" s="204">
        <f>SUM(R119:R130)</f>
        <v>0</v>
      </c>
      <c r="S118" s="203"/>
      <c r="T118" s="205">
        <f>SUM(T119:T130)</f>
        <v>0</v>
      </c>
      <c r="AR118" s="206" t="s">
        <v>120</v>
      </c>
      <c r="AT118" s="207" t="s">
        <v>74</v>
      </c>
      <c r="AU118" s="207" t="s">
        <v>75</v>
      </c>
      <c r="AY118" s="206" t="s">
        <v>121</v>
      </c>
      <c r="BK118" s="208">
        <f>SUM(BK119:BK130)</f>
        <v>0</v>
      </c>
    </row>
    <row r="119" s="1" customFormat="1" ht="16.5" customHeight="1">
      <c r="B119" s="33"/>
      <c r="C119" s="209" t="s">
        <v>83</v>
      </c>
      <c r="D119" s="209" t="s">
        <v>122</v>
      </c>
      <c r="E119" s="210" t="s">
        <v>165</v>
      </c>
      <c r="F119" s="211" t="s">
        <v>166</v>
      </c>
      <c r="G119" s="212" t="s">
        <v>125</v>
      </c>
      <c r="H119" s="213">
        <v>1</v>
      </c>
      <c r="I119" s="214"/>
      <c r="J119" s="213">
        <f>ROUND(I119*H119,2)</f>
        <v>0</v>
      </c>
      <c r="K119" s="211" t="s">
        <v>1</v>
      </c>
      <c r="L119" s="38"/>
      <c r="M119" s="215" t="s">
        <v>1</v>
      </c>
      <c r="N119" s="216" t="s">
        <v>40</v>
      </c>
      <c r="O119" s="81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219" t="s">
        <v>120</v>
      </c>
      <c r="AT119" s="219" t="s">
        <v>122</v>
      </c>
      <c r="AU119" s="219" t="s">
        <v>83</v>
      </c>
      <c r="AY119" s="12" t="s">
        <v>121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2" t="s">
        <v>83</v>
      </c>
      <c r="BK119" s="220">
        <f>ROUND(I119*H119,2)</f>
        <v>0</v>
      </c>
      <c r="BL119" s="12" t="s">
        <v>120</v>
      </c>
      <c r="BM119" s="219" t="s">
        <v>167</v>
      </c>
    </row>
    <row r="120" s="1" customFormat="1">
      <c r="B120" s="33"/>
      <c r="C120" s="34"/>
      <c r="D120" s="221" t="s">
        <v>127</v>
      </c>
      <c r="E120" s="34"/>
      <c r="F120" s="222" t="s">
        <v>168</v>
      </c>
      <c r="G120" s="34"/>
      <c r="H120" s="34"/>
      <c r="I120" s="134"/>
      <c r="J120" s="34"/>
      <c r="K120" s="34"/>
      <c r="L120" s="38"/>
      <c r="M120" s="223"/>
      <c r="N120" s="81"/>
      <c r="O120" s="81"/>
      <c r="P120" s="81"/>
      <c r="Q120" s="81"/>
      <c r="R120" s="81"/>
      <c r="S120" s="81"/>
      <c r="T120" s="82"/>
      <c r="AT120" s="12" t="s">
        <v>127</v>
      </c>
      <c r="AU120" s="12" t="s">
        <v>83</v>
      </c>
    </row>
    <row r="121" s="1" customFormat="1">
      <c r="B121" s="33"/>
      <c r="C121" s="34"/>
      <c r="D121" s="221" t="s">
        <v>129</v>
      </c>
      <c r="E121" s="34"/>
      <c r="F121" s="224" t="s">
        <v>169</v>
      </c>
      <c r="G121" s="34"/>
      <c r="H121" s="34"/>
      <c r="I121" s="134"/>
      <c r="J121" s="34"/>
      <c r="K121" s="34"/>
      <c r="L121" s="38"/>
      <c r="M121" s="223"/>
      <c r="N121" s="81"/>
      <c r="O121" s="81"/>
      <c r="P121" s="81"/>
      <c r="Q121" s="81"/>
      <c r="R121" s="81"/>
      <c r="S121" s="81"/>
      <c r="T121" s="82"/>
      <c r="AT121" s="12" t="s">
        <v>129</v>
      </c>
      <c r="AU121" s="12" t="s">
        <v>83</v>
      </c>
    </row>
    <row r="122" s="1" customFormat="1" ht="16.5" customHeight="1">
      <c r="B122" s="33"/>
      <c r="C122" s="209" t="s">
        <v>131</v>
      </c>
      <c r="D122" s="209" t="s">
        <v>122</v>
      </c>
      <c r="E122" s="210" t="s">
        <v>170</v>
      </c>
      <c r="F122" s="211" t="s">
        <v>171</v>
      </c>
      <c r="G122" s="212" t="s">
        <v>172</v>
      </c>
      <c r="H122" s="213">
        <v>5</v>
      </c>
      <c r="I122" s="214"/>
      <c r="J122" s="213">
        <f>ROUND(I122*H122,2)</f>
        <v>0</v>
      </c>
      <c r="K122" s="211" t="s">
        <v>1</v>
      </c>
      <c r="L122" s="38"/>
      <c r="M122" s="215" t="s">
        <v>1</v>
      </c>
      <c r="N122" s="216" t="s">
        <v>40</v>
      </c>
      <c r="O122" s="81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219" t="s">
        <v>120</v>
      </c>
      <c r="AT122" s="219" t="s">
        <v>122</v>
      </c>
      <c r="AU122" s="219" t="s">
        <v>83</v>
      </c>
      <c r="AY122" s="12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2" t="s">
        <v>83</v>
      </c>
      <c r="BK122" s="220">
        <f>ROUND(I122*H122,2)</f>
        <v>0</v>
      </c>
      <c r="BL122" s="12" t="s">
        <v>120</v>
      </c>
      <c r="BM122" s="219" t="s">
        <v>173</v>
      </c>
    </row>
    <row r="123" s="1" customFormat="1">
      <c r="B123" s="33"/>
      <c r="C123" s="34"/>
      <c r="D123" s="221" t="s">
        <v>127</v>
      </c>
      <c r="E123" s="34"/>
      <c r="F123" s="222" t="s">
        <v>171</v>
      </c>
      <c r="G123" s="34"/>
      <c r="H123" s="34"/>
      <c r="I123" s="134"/>
      <c r="J123" s="34"/>
      <c r="K123" s="34"/>
      <c r="L123" s="38"/>
      <c r="M123" s="223"/>
      <c r="N123" s="81"/>
      <c r="O123" s="81"/>
      <c r="P123" s="81"/>
      <c r="Q123" s="81"/>
      <c r="R123" s="81"/>
      <c r="S123" s="81"/>
      <c r="T123" s="82"/>
      <c r="AT123" s="12" t="s">
        <v>127</v>
      </c>
      <c r="AU123" s="12" t="s">
        <v>83</v>
      </c>
    </row>
    <row r="124" s="1" customFormat="1">
      <c r="B124" s="33"/>
      <c r="C124" s="34"/>
      <c r="D124" s="221" t="s">
        <v>129</v>
      </c>
      <c r="E124" s="34"/>
      <c r="F124" s="224" t="s">
        <v>174</v>
      </c>
      <c r="G124" s="34"/>
      <c r="H124" s="34"/>
      <c r="I124" s="134"/>
      <c r="J124" s="34"/>
      <c r="K124" s="34"/>
      <c r="L124" s="38"/>
      <c r="M124" s="223"/>
      <c r="N124" s="81"/>
      <c r="O124" s="81"/>
      <c r="P124" s="81"/>
      <c r="Q124" s="81"/>
      <c r="R124" s="81"/>
      <c r="S124" s="81"/>
      <c r="T124" s="82"/>
      <c r="AT124" s="12" t="s">
        <v>129</v>
      </c>
      <c r="AU124" s="12" t="s">
        <v>83</v>
      </c>
    </row>
    <row r="125" s="1" customFormat="1" ht="16.5" customHeight="1">
      <c r="B125" s="33"/>
      <c r="C125" s="209" t="s">
        <v>136</v>
      </c>
      <c r="D125" s="209" t="s">
        <v>122</v>
      </c>
      <c r="E125" s="210" t="s">
        <v>175</v>
      </c>
      <c r="F125" s="211" t="s">
        <v>176</v>
      </c>
      <c r="G125" s="212" t="s">
        <v>125</v>
      </c>
      <c r="H125" s="213">
        <v>1</v>
      </c>
      <c r="I125" s="214"/>
      <c r="J125" s="213">
        <f>ROUND(I125*H125,2)</f>
        <v>0</v>
      </c>
      <c r="K125" s="211" t="s">
        <v>1</v>
      </c>
      <c r="L125" s="38"/>
      <c r="M125" s="215" t="s">
        <v>1</v>
      </c>
      <c r="N125" s="216" t="s">
        <v>40</v>
      </c>
      <c r="O125" s="8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219" t="s">
        <v>120</v>
      </c>
      <c r="AT125" s="219" t="s">
        <v>122</v>
      </c>
      <c r="AU125" s="219" t="s">
        <v>83</v>
      </c>
      <c r="AY125" s="12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2" t="s">
        <v>83</v>
      </c>
      <c r="BK125" s="220">
        <f>ROUND(I125*H125,2)</f>
        <v>0</v>
      </c>
      <c r="BL125" s="12" t="s">
        <v>120</v>
      </c>
      <c r="BM125" s="219" t="s">
        <v>177</v>
      </c>
    </row>
    <row r="126" s="1" customFormat="1">
      <c r="B126" s="33"/>
      <c r="C126" s="34"/>
      <c r="D126" s="221" t="s">
        <v>127</v>
      </c>
      <c r="E126" s="34"/>
      <c r="F126" s="222" t="s">
        <v>176</v>
      </c>
      <c r="G126" s="34"/>
      <c r="H126" s="34"/>
      <c r="I126" s="134"/>
      <c r="J126" s="34"/>
      <c r="K126" s="34"/>
      <c r="L126" s="38"/>
      <c r="M126" s="223"/>
      <c r="N126" s="81"/>
      <c r="O126" s="81"/>
      <c r="P126" s="81"/>
      <c r="Q126" s="81"/>
      <c r="R126" s="81"/>
      <c r="S126" s="81"/>
      <c r="T126" s="82"/>
      <c r="AT126" s="12" t="s">
        <v>127</v>
      </c>
      <c r="AU126" s="12" t="s">
        <v>83</v>
      </c>
    </row>
    <row r="127" s="1" customFormat="1">
      <c r="B127" s="33"/>
      <c r="C127" s="34"/>
      <c r="D127" s="221" t="s">
        <v>129</v>
      </c>
      <c r="E127" s="34"/>
      <c r="F127" s="224" t="s">
        <v>178</v>
      </c>
      <c r="G127" s="34"/>
      <c r="H127" s="34"/>
      <c r="I127" s="134"/>
      <c r="J127" s="34"/>
      <c r="K127" s="34"/>
      <c r="L127" s="38"/>
      <c r="M127" s="223"/>
      <c r="N127" s="81"/>
      <c r="O127" s="81"/>
      <c r="P127" s="81"/>
      <c r="Q127" s="81"/>
      <c r="R127" s="81"/>
      <c r="S127" s="81"/>
      <c r="T127" s="82"/>
      <c r="AT127" s="12" t="s">
        <v>129</v>
      </c>
      <c r="AU127" s="12" t="s">
        <v>83</v>
      </c>
    </row>
    <row r="128" s="1" customFormat="1" ht="16.5" customHeight="1">
      <c r="B128" s="33"/>
      <c r="C128" s="209" t="s">
        <v>120</v>
      </c>
      <c r="D128" s="209" t="s">
        <v>122</v>
      </c>
      <c r="E128" s="210" t="s">
        <v>179</v>
      </c>
      <c r="F128" s="211" t="s">
        <v>180</v>
      </c>
      <c r="G128" s="212" t="s">
        <v>134</v>
      </c>
      <c r="H128" s="213">
        <v>1</v>
      </c>
      <c r="I128" s="214"/>
      <c r="J128" s="213">
        <f>ROUND(I128*H128,2)</f>
        <v>0</v>
      </c>
      <c r="K128" s="211" t="s">
        <v>1</v>
      </c>
      <c r="L128" s="38"/>
      <c r="M128" s="215" t="s">
        <v>1</v>
      </c>
      <c r="N128" s="216" t="s">
        <v>40</v>
      </c>
      <c r="O128" s="8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AR128" s="219" t="s">
        <v>120</v>
      </c>
      <c r="AT128" s="219" t="s">
        <v>122</v>
      </c>
      <c r="AU128" s="219" t="s">
        <v>83</v>
      </c>
      <c r="AY128" s="12" t="s">
        <v>121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2" t="s">
        <v>83</v>
      </c>
      <c r="BK128" s="220">
        <f>ROUND(I128*H128,2)</f>
        <v>0</v>
      </c>
      <c r="BL128" s="12" t="s">
        <v>120</v>
      </c>
      <c r="BM128" s="219" t="s">
        <v>181</v>
      </c>
    </row>
    <row r="129" s="1" customFormat="1">
      <c r="B129" s="33"/>
      <c r="C129" s="34"/>
      <c r="D129" s="221" t="s">
        <v>127</v>
      </c>
      <c r="E129" s="34"/>
      <c r="F129" s="222" t="s">
        <v>180</v>
      </c>
      <c r="G129" s="34"/>
      <c r="H129" s="34"/>
      <c r="I129" s="134"/>
      <c r="J129" s="34"/>
      <c r="K129" s="34"/>
      <c r="L129" s="38"/>
      <c r="M129" s="223"/>
      <c r="N129" s="81"/>
      <c r="O129" s="81"/>
      <c r="P129" s="81"/>
      <c r="Q129" s="81"/>
      <c r="R129" s="81"/>
      <c r="S129" s="81"/>
      <c r="T129" s="82"/>
      <c r="AT129" s="12" t="s">
        <v>127</v>
      </c>
      <c r="AU129" s="12" t="s">
        <v>83</v>
      </c>
    </row>
    <row r="130" s="1" customFormat="1">
      <c r="B130" s="33"/>
      <c r="C130" s="34"/>
      <c r="D130" s="221" t="s">
        <v>129</v>
      </c>
      <c r="E130" s="34"/>
      <c r="F130" s="224" t="s">
        <v>182</v>
      </c>
      <c r="G130" s="34"/>
      <c r="H130" s="34"/>
      <c r="I130" s="134"/>
      <c r="J130" s="34"/>
      <c r="K130" s="34"/>
      <c r="L130" s="38"/>
      <c r="M130" s="225"/>
      <c r="N130" s="226"/>
      <c r="O130" s="226"/>
      <c r="P130" s="226"/>
      <c r="Q130" s="226"/>
      <c r="R130" s="226"/>
      <c r="S130" s="226"/>
      <c r="T130" s="227"/>
      <c r="AT130" s="12" t="s">
        <v>129</v>
      </c>
      <c r="AU130" s="12" t="s">
        <v>83</v>
      </c>
    </row>
    <row r="131" s="1" customFormat="1" ht="6.96" customHeight="1">
      <c r="B131" s="56"/>
      <c r="C131" s="57"/>
      <c r="D131" s="57"/>
      <c r="E131" s="57"/>
      <c r="F131" s="57"/>
      <c r="G131" s="57"/>
      <c r="H131" s="57"/>
      <c r="I131" s="168"/>
      <c r="J131" s="57"/>
      <c r="K131" s="57"/>
      <c r="L131" s="38"/>
    </row>
  </sheetData>
  <sheetProtection sheet="1" autoFilter="0" formatColumns="0" formatRows="0" objects="1" scenarios="1" spinCount="100000" saltValue="iJ9gELFGsFfF39wknnfPmyJuvMQFv4ord2MFE0wmExujCm4QDYSdYGSipo5TLyQcVNqIGH7J1LoHEXhhXuJ6aw==" hashValue="iJJbJTSeemoEMxdAKV6eWaswY8GW7UMDqGQhe1YUOc3lTyEylzbOuUa/EKtMhc99Wjn5dz3dQ7XQ09Mp2SMNRg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97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5"/>
      <c r="AT3" s="12" t="s">
        <v>85</v>
      </c>
    </row>
    <row r="4" ht="24.96" customHeight="1">
      <c r="B4" s="15"/>
      <c r="D4" s="130" t="s">
        <v>98</v>
      </c>
      <c r="L4" s="15"/>
      <c r="M4" s="131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32" t="s">
        <v>15</v>
      </c>
      <c r="L6" s="15"/>
    </row>
    <row r="7" ht="16.5" customHeight="1">
      <c r="B7" s="15"/>
      <c r="E7" s="133" t="str">
        <f>'Rekapitulace stavby'!K6</f>
        <v>Lávka pro pěší přes kolejiště nádraží v Chebu-neuznatelné náklady</v>
      </c>
      <c r="F7" s="132"/>
      <c r="G7" s="132"/>
      <c r="H7" s="132"/>
      <c r="L7" s="15"/>
    </row>
    <row r="8" s="1" customFormat="1" ht="12" customHeight="1">
      <c r="B8" s="38"/>
      <c r="D8" s="132" t="s">
        <v>99</v>
      </c>
      <c r="I8" s="134"/>
      <c r="L8" s="38"/>
    </row>
    <row r="9" s="1" customFormat="1" ht="36.96" customHeight="1">
      <c r="B9" s="38"/>
      <c r="E9" s="135" t="s">
        <v>183</v>
      </c>
      <c r="F9" s="1"/>
      <c r="G9" s="1"/>
      <c r="H9" s="1"/>
      <c r="I9" s="134"/>
      <c r="L9" s="38"/>
    </row>
    <row r="10" s="1" customFormat="1">
      <c r="B10" s="38"/>
      <c r="I10" s="134"/>
      <c r="L10" s="38"/>
    </row>
    <row r="11" s="1" customFormat="1" ht="12" customHeight="1">
      <c r="B11" s="38"/>
      <c r="D11" s="132" t="s">
        <v>17</v>
      </c>
      <c r="F11" s="136" t="s">
        <v>1</v>
      </c>
      <c r="I11" s="137" t="s">
        <v>18</v>
      </c>
      <c r="J11" s="136" t="s">
        <v>1</v>
      </c>
      <c r="L11" s="38"/>
    </row>
    <row r="12" s="1" customFormat="1" ht="12" customHeight="1">
      <c r="B12" s="38"/>
      <c r="D12" s="132" t="s">
        <v>19</v>
      </c>
      <c r="F12" s="136" t="s">
        <v>20</v>
      </c>
      <c r="I12" s="137" t="s">
        <v>21</v>
      </c>
      <c r="J12" s="138" t="str">
        <f>'Rekapitulace stavby'!AN8</f>
        <v>3. 7. 2019</v>
      </c>
      <c r="L12" s="38"/>
    </row>
    <row r="13" s="1" customFormat="1" ht="10.8" customHeight="1">
      <c r="B13" s="38"/>
      <c r="I13" s="134"/>
      <c r="L13" s="38"/>
    </row>
    <row r="14" s="1" customFormat="1" ht="12" customHeight="1">
      <c r="B14" s="38"/>
      <c r="D14" s="132" t="s">
        <v>23</v>
      </c>
      <c r="I14" s="137" t="s">
        <v>24</v>
      </c>
      <c r="J14" s="136" t="str">
        <f>IF('Rekapitulace stavby'!AN10="","",'Rekapitulace stavby'!AN10)</f>
        <v>00253979</v>
      </c>
      <c r="L14" s="38"/>
    </row>
    <row r="15" s="1" customFormat="1" ht="18" customHeight="1">
      <c r="B15" s="38"/>
      <c r="E15" s="136" t="str">
        <f>IF('Rekapitulace stavby'!E11="","",'Rekapitulace stavby'!E11)</f>
        <v>Město Cheb</v>
      </c>
      <c r="I15" s="137" t="s">
        <v>27</v>
      </c>
      <c r="J15" s="136" t="str">
        <f>IF('Rekapitulace stavby'!AN11="","",'Rekapitulace stavby'!AN11)</f>
        <v>CZ00253979</v>
      </c>
      <c r="L15" s="38"/>
    </row>
    <row r="16" s="1" customFormat="1" ht="6.96" customHeight="1">
      <c r="B16" s="38"/>
      <c r="I16" s="134"/>
      <c r="L16" s="38"/>
    </row>
    <row r="17" s="1" customFormat="1" ht="12" customHeight="1">
      <c r="B17" s="38"/>
      <c r="D17" s="132" t="s">
        <v>29</v>
      </c>
      <c r="I17" s="137" t="s">
        <v>24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36"/>
      <c r="G18" s="136"/>
      <c r="H18" s="136"/>
      <c r="I18" s="137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34"/>
      <c r="L19" s="38"/>
    </row>
    <row r="20" s="1" customFormat="1" ht="12" customHeight="1">
      <c r="B20" s="38"/>
      <c r="D20" s="132" t="s">
        <v>31</v>
      </c>
      <c r="I20" s="137" t="s">
        <v>24</v>
      </c>
      <c r="J20" s="136" t="str">
        <f>IF('Rekapitulace stavby'!AN16="","",'Rekapitulace stavby'!AN16)</f>
        <v/>
      </c>
      <c r="L20" s="38"/>
    </row>
    <row r="21" s="1" customFormat="1" ht="18" customHeight="1">
      <c r="B21" s="38"/>
      <c r="E21" s="136" t="str">
        <f>IF('Rekapitulace stavby'!E17="","",'Rekapitulace stavby'!E17)</f>
        <v xml:space="preserve"> </v>
      </c>
      <c r="I21" s="137" t="s">
        <v>27</v>
      </c>
      <c r="J21" s="136" t="str">
        <f>IF('Rekapitulace stavby'!AN17="","",'Rekapitulace stavby'!AN17)</f>
        <v/>
      </c>
      <c r="L21" s="38"/>
    </row>
    <row r="22" s="1" customFormat="1" ht="6.96" customHeight="1">
      <c r="B22" s="38"/>
      <c r="I22" s="134"/>
      <c r="L22" s="38"/>
    </row>
    <row r="23" s="1" customFormat="1" ht="12" customHeight="1">
      <c r="B23" s="38"/>
      <c r="D23" s="132" t="s">
        <v>32</v>
      </c>
      <c r="I23" s="137" t="s">
        <v>24</v>
      </c>
      <c r="J23" s="136" t="str">
        <f>IF('Rekapitulace stavby'!AN19="","",'Rekapitulace stavby'!AN19)</f>
        <v/>
      </c>
      <c r="L23" s="38"/>
    </row>
    <row r="24" s="1" customFormat="1" ht="18" customHeight="1">
      <c r="B24" s="38"/>
      <c r="E24" s="136" t="str">
        <f>IF('Rekapitulace stavby'!E20="","",'Rekapitulace stavby'!E20)</f>
        <v xml:space="preserve"> </v>
      </c>
      <c r="I24" s="137" t="s">
        <v>27</v>
      </c>
      <c r="J24" s="136" t="str">
        <f>IF('Rekapitulace stavby'!AN20="","",'Rekapitulace stavby'!AN20)</f>
        <v/>
      </c>
      <c r="L24" s="38"/>
    </row>
    <row r="25" s="1" customFormat="1" ht="6.96" customHeight="1">
      <c r="B25" s="38"/>
      <c r="I25" s="134"/>
      <c r="L25" s="38"/>
    </row>
    <row r="26" s="1" customFormat="1" ht="12" customHeight="1">
      <c r="B26" s="38"/>
      <c r="D26" s="132" t="s">
        <v>34</v>
      </c>
      <c r="I26" s="134"/>
      <c r="L26" s="38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38"/>
      <c r="I28" s="134"/>
      <c r="L28" s="38"/>
    </row>
    <row r="29" s="1" customFormat="1" ht="6.96" customHeight="1">
      <c r="B29" s="38"/>
      <c r="D29" s="73"/>
      <c r="E29" s="73"/>
      <c r="F29" s="73"/>
      <c r="G29" s="73"/>
      <c r="H29" s="73"/>
      <c r="I29" s="142"/>
      <c r="J29" s="73"/>
      <c r="K29" s="73"/>
      <c r="L29" s="38"/>
    </row>
    <row r="30" s="1" customFormat="1" ht="25.44" customHeight="1">
      <c r="B30" s="38"/>
      <c r="D30" s="143" t="s">
        <v>35</v>
      </c>
      <c r="I30" s="134"/>
      <c r="J30" s="144">
        <f>ROUND(J117, 2)</f>
        <v>0</v>
      </c>
      <c r="L30" s="38"/>
    </row>
    <row r="31" s="1" customFormat="1" ht="6.96" customHeight="1">
      <c r="B31" s="38"/>
      <c r="D31" s="73"/>
      <c r="E31" s="73"/>
      <c r="F31" s="73"/>
      <c r="G31" s="73"/>
      <c r="H31" s="73"/>
      <c r="I31" s="142"/>
      <c r="J31" s="73"/>
      <c r="K31" s="73"/>
      <c r="L31" s="38"/>
    </row>
    <row r="32" s="1" customFormat="1" ht="14.4" customHeight="1">
      <c r="B32" s="38"/>
      <c r="F32" s="145" t="s">
        <v>37</v>
      </c>
      <c r="I32" s="146" t="s">
        <v>36</v>
      </c>
      <c r="J32" s="145" t="s">
        <v>38</v>
      </c>
      <c r="L32" s="38"/>
    </row>
    <row r="33" s="1" customFormat="1" ht="14.4" customHeight="1">
      <c r="B33" s="38"/>
      <c r="D33" s="147" t="s">
        <v>39</v>
      </c>
      <c r="E33" s="132" t="s">
        <v>40</v>
      </c>
      <c r="F33" s="148">
        <f>ROUND((SUM(BE117:BE148)),  2)</f>
        <v>0</v>
      </c>
      <c r="I33" s="149">
        <v>0.20999999999999999</v>
      </c>
      <c r="J33" s="148">
        <f>ROUND(((SUM(BE117:BE148))*I33),  2)</f>
        <v>0</v>
      </c>
      <c r="L33" s="38"/>
    </row>
    <row r="34" s="1" customFormat="1" ht="14.4" customHeight="1">
      <c r="B34" s="38"/>
      <c r="E34" s="132" t="s">
        <v>41</v>
      </c>
      <c r="F34" s="148">
        <f>ROUND((SUM(BF117:BF148)),  2)</f>
        <v>0</v>
      </c>
      <c r="I34" s="149">
        <v>0.14999999999999999</v>
      </c>
      <c r="J34" s="148">
        <f>ROUND(((SUM(BF117:BF148))*I34),  2)</f>
        <v>0</v>
      </c>
      <c r="L34" s="38"/>
    </row>
    <row r="35" hidden="1" s="1" customFormat="1" ht="14.4" customHeight="1">
      <c r="B35" s="38"/>
      <c r="E35" s="132" t="s">
        <v>42</v>
      </c>
      <c r="F35" s="148">
        <f>ROUND((SUM(BG117:BG148)),  2)</f>
        <v>0</v>
      </c>
      <c r="I35" s="149">
        <v>0.20999999999999999</v>
      </c>
      <c r="J35" s="148">
        <f>0</f>
        <v>0</v>
      </c>
      <c r="L35" s="38"/>
    </row>
    <row r="36" hidden="1" s="1" customFormat="1" ht="14.4" customHeight="1">
      <c r="B36" s="38"/>
      <c r="E36" s="132" t="s">
        <v>43</v>
      </c>
      <c r="F36" s="148">
        <f>ROUND((SUM(BH117:BH148)),  2)</f>
        <v>0</v>
      </c>
      <c r="I36" s="149">
        <v>0.14999999999999999</v>
      </c>
      <c r="J36" s="148">
        <f>0</f>
        <v>0</v>
      </c>
      <c r="L36" s="38"/>
    </row>
    <row r="37" hidden="1" s="1" customFormat="1" ht="14.4" customHeight="1">
      <c r="B37" s="38"/>
      <c r="E37" s="132" t="s">
        <v>44</v>
      </c>
      <c r="F37" s="148">
        <f>ROUND((SUM(BI117:BI148)),  2)</f>
        <v>0</v>
      </c>
      <c r="I37" s="149">
        <v>0</v>
      </c>
      <c r="J37" s="148">
        <f>0</f>
        <v>0</v>
      </c>
      <c r="L37" s="38"/>
    </row>
    <row r="38" s="1" customFormat="1" ht="6.96" customHeight="1">
      <c r="B38" s="38"/>
      <c r="I38" s="134"/>
      <c r="L38" s="38"/>
    </row>
    <row r="39" s="1" customFormat="1" ht="25.44" customHeight="1">
      <c r="B39" s="38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5"/>
      <c r="J39" s="156">
        <f>SUM(J30:J37)</f>
        <v>0</v>
      </c>
      <c r="K39" s="157"/>
      <c r="L39" s="38"/>
    </row>
    <row r="40" s="1" customFormat="1" ht="14.4" customHeight="1">
      <c r="B40" s="38"/>
      <c r="I40" s="134"/>
      <c r="L40" s="38"/>
    </row>
    <row r="41" ht="14.4" customHeight="1">
      <c r="B41" s="15"/>
      <c r="L41" s="15"/>
    </row>
    <row r="42" ht="14.4" customHeight="1">
      <c r="B42" s="15"/>
      <c r="L42" s="15"/>
    </row>
    <row r="43" ht="14.4" customHeight="1">
      <c r="B43" s="15"/>
      <c r="L43" s="15"/>
    </row>
    <row r="44" ht="14.4" customHeight="1">
      <c r="B44" s="15"/>
      <c r="L44" s="15"/>
    </row>
    <row r="45" ht="14.4" customHeight="1">
      <c r="B45" s="15"/>
      <c r="L45" s="15"/>
    </row>
    <row r="46" ht="14.4" customHeight="1">
      <c r="B46" s="15"/>
      <c r="L46" s="15"/>
    </row>
    <row r="47" ht="14.4" customHeight="1">
      <c r="B47" s="15"/>
      <c r="L47" s="15"/>
    </row>
    <row r="48" ht="14.4" customHeight="1">
      <c r="B48" s="15"/>
      <c r="L48" s="15"/>
    </row>
    <row r="49" ht="14.4" customHeight="1">
      <c r="B49" s="15"/>
      <c r="L49" s="15"/>
    </row>
    <row r="50" s="1" customFormat="1" ht="14.4" customHeight="1">
      <c r="B50" s="38"/>
      <c r="D50" s="158" t="s">
        <v>48</v>
      </c>
      <c r="E50" s="159"/>
      <c r="F50" s="159"/>
      <c r="G50" s="158" t="s">
        <v>49</v>
      </c>
      <c r="H50" s="159"/>
      <c r="I50" s="160"/>
      <c r="J50" s="159"/>
      <c r="K50" s="159"/>
      <c r="L50" s="3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1" customFormat="1">
      <c r="B61" s="38"/>
      <c r="D61" s="161" t="s">
        <v>50</v>
      </c>
      <c r="E61" s="162"/>
      <c r="F61" s="163" t="s">
        <v>51</v>
      </c>
      <c r="G61" s="161" t="s">
        <v>50</v>
      </c>
      <c r="H61" s="162"/>
      <c r="I61" s="164"/>
      <c r="J61" s="165" t="s">
        <v>51</v>
      </c>
      <c r="K61" s="162"/>
      <c r="L61" s="38"/>
    </row>
    <row r="62">
      <c r="B62" s="15"/>
      <c r="L62" s="15"/>
    </row>
    <row r="63">
      <c r="B63" s="15"/>
      <c r="L63" s="15"/>
    </row>
    <row r="64">
      <c r="B64" s="15"/>
      <c r="L64" s="15"/>
    </row>
    <row r="65" s="1" customFormat="1">
      <c r="B65" s="38"/>
      <c r="D65" s="158" t="s">
        <v>52</v>
      </c>
      <c r="E65" s="159"/>
      <c r="F65" s="159"/>
      <c r="G65" s="158" t="s">
        <v>53</v>
      </c>
      <c r="H65" s="159"/>
      <c r="I65" s="160"/>
      <c r="J65" s="159"/>
      <c r="K65" s="159"/>
      <c r="L65" s="38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1" customFormat="1">
      <c r="B76" s="38"/>
      <c r="D76" s="161" t="s">
        <v>50</v>
      </c>
      <c r="E76" s="162"/>
      <c r="F76" s="163" t="s">
        <v>51</v>
      </c>
      <c r="G76" s="161" t="s">
        <v>50</v>
      </c>
      <c r="H76" s="162"/>
      <c r="I76" s="164"/>
      <c r="J76" s="165" t="s">
        <v>51</v>
      </c>
      <c r="K76" s="162"/>
      <c r="L76" s="38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38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38"/>
    </row>
    <row r="82" s="1" customFormat="1" ht="24.96" customHeight="1">
      <c r="B82" s="33"/>
      <c r="C82" s="18" t="s">
        <v>101</v>
      </c>
      <c r="D82" s="34"/>
      <c r="E82" s="34"/>
      <c r="F82" s="34"/>
      <c r="G82" s="34"/>
      <c r="H82" s="34"/>
      <c r="I82" s="134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34"/>
      <c r="J83" s="34"/>
      <c r="K83" s="34"/>
      <c r="L83" s="38"/>
    </row>
    <row r="84" s="1" customFormat="1" ht="12" customHeight="1">
      <c r="B84" s="33"/>
      <c r="C84" s="27" t="s">
        <v>15</v>
      </c>
      <c r="D84" s="34"/>
      <c r="E84" s="34"/>
      <c r="F84" s="34"/>
      <c r="G84" s="34"/>
      <c r="H84" s="34"/>
      <c r="I84" s="134"/>
      <c r="J84" s="34"/>
      <c r="K84" s="34"/>
      <c r="L84" s="38"/>
    </row>
    <row r="85" s="1" customFormat="1" ht="16.5" customHeight="1">
      <c r="B85" s="33"/>
      <c r="C85" s="34"/>
      <c r="D85" s="34"/>
      <c r="E85" s="172" t="str">
        <f>E7</f>
        <v>Lávka pro pěší přes kolejiště nádraží v Chebu-neuznatelné náklady</v>
      </c>
      <c r="F85" s="27"/>
      <c r="G85" s="27"/>
      <c r="H85" s="27"/>
      <c r="I85" s="134"/>
      <c r="J85" s="34"/>
      <c r="K85" s="34"/>
      <c r="L85" s="38"/>
    </row>
    <row r="86" s="1" customFormat="1" ht="12" customHeight="1">
      <c r="B86" s="33"/>
      <c r="C86" s="27" t="s">
        <v>99</v>
      </c>
      <c r="D86" s="34"/>
      <c r="E86" s="34"/>
      <c r="F86" s="34"/>
      <c r="G86" s="34"/>
      <c r="H86" s="34"/>
      <c r="I86" s="134"/>
      <c r="J86" s="34"/>
      <c r="K86" s="34"/>
      <c r="L86" s="38"/>
    </row>
    <row r="87" s="1" customFormat="1" ht="16.5" customHeight="1">
      <c r="B87" s="33"/>
      <c r="C87" s="34"/>
      <c r="D87" s="34"/>
      <c r="E87" s="66" t="str">
        <f>E9</f>
        <v>SO 406 - Osvětlení lávky</v>
      </c>
      <c r="F87" s="34"/>
      <c r="G87" s="34"/>
      <c r="H87" s="34"/>
      <c r="I87" s="134"/>
      <c r="J87" s="34"/>
      <c r="K87" s="34"/>
      <c r="L87" s="38"/>
    </row>
    <row r="88" s="1" customFormat="1" ht="6.96" customHeight="1">
      <c r="B88" s="33"/>
      <c r="C88" s="34"/>
      <c r="D88" s="34"/>
      <c r="E88" s="34"/>
      <c r="F88" s="34"/>
      <c r="G88" s="34"/>
      <c r="H88" s="34"/>
      <c r="I88" s="134"/>
      <c r="J88" s="34"/>
      <c r="K88" s="34"/>
      <c r="L88" s="38"/>
    </row>
    <row r="89" s="1" customFormat="1" ht="12" customHeight="1">
      <c r="B89" s="33"/>
      <c r="C89" s="27" t="s">
        <v>19</v>
      </c>
      <c r="D89" s="34"/>
      <c r="E89" s="34"/>
      <c r="F89" s="22" t="str">
        <f>F12</f>
        <v xml:space="preserve"> </v>
      </c>
      <c r="G89" s="34"/>
      <c r="H89" s="34"/>
      <c r="I89" s="137" t="s">
        <v>21</v>
      </c>
      <c r="J89" s="69" t="str">
        <f>IF(J12="","",J12)</f>
        <v>3. 7. 2019</v>
      </c>
      <c r="K89" s="34"/>
      <c r="L89" s="38"/>
    </row>
    <row r="90" s="1" customFormat="1" ht="6.96" customHeight="1">
      <c r="B90" s="33"/>
      <c r="C90" s="34"/>
      <c r="D90" s="34"/>
      <c r="E90" s="34"/>
      <c r="F90" s="34"/>
      <c r="G90" s="34"/>
      <c r="H90" s="34"/>
      <c r="I90" s="134"/>
      <c r="J90" s="34"/>
      <c r="K90" s="34"/>
      <c r="L90" s="38"/>
    </row>
    <row r="91" s="1" customFormat="1" ht="15.15" customHeight="1">
      <c r="B91" s="33"/>
      <c r="C91" s="27" t="s">
        <v>23</v>
      </c>
      <c r="D91" s="34"/>
      <c r="E91" s="34"/>
      <c r="F91" s="22" t="str">
        <f>E15</f>
        <v>Město Cheb</v>
      </c>
      <c r="G91" s="34"/>
      <c r="H91" s="34"/>
      <c r="I91" s="137" t="s">
        <v>31</v>
      </c>
      <c r="J91" s="31" t="str">
        <f>E21</f>
        <v xml:space="preserve"> </v>
      </c>
      <c r="K91" s="34"/>
      <c r="L91" s="38"/>
    </row>
    <row r="92" s="1" customFormat="1" ht="15.15" customHeight="1">
      <c r="B92" s="33"/>
      <c r="C92" s="27" t="s">
        <v>29</v>
      </c>
      <c r="D92" s="34"/>
      <c r="E92" s="34"/>
      <c r="F92" s="22" t="str">
        <f>IF(E18="","",E18)</f>
        <v>Vyplň údaj</v>
      </c>
      <c r="G92" s="34"/>
      <c r="H92" s="34"/>
      <c r="I92" s="137" t="s">
        <v>32</v>
      </c>
      <c r="J92" s="31" t="str">
        <f>E24</f>
        <v xml:space="preserve"> </v>
      </c>
      <c r="K92" s="34"/>
      <c r="L92" s="38"/>
    </row>
    <row r="93" s="1" customFormat="1" ht="10.32" customHeight="1">
      <c r="B93" s="33"/>
      <c r="C93" s="34"/>
      <c r="D93" s="34"/>
      <c r="E93" s="34"/>
      <c r="F93" s="34"/>
      <c r="G93" s="34"/>
      <c r="H93" s="34"/>
      <c r="I93" s="134"/>
      <c r="J93" s="34"/>
      <c r="K93" s="34"/>
      <c r="L93" s="38"/>
    </row>
    <row r="94" s="1" customFormat="1" ht="29.28" customHeight="1">
      <c r="B94" s="33"/>
      <c r="C94" s="173" t="s">
        <v>102</v>
      </c>
      <c r="D94" s="174"/>
      <c r="E94" s="174"/>
      <c r="F94" s="174"/>
      <c r="G94" s="174"/>
      <c r="H94" s="174"/>
      <c r="I94" s="175"/>
      <c r="J94" s="176" t="s">
        <v>103</v>
      </c>
      <c r="K94" s="174"/>
      <c r="L94" s="38"/>
    </row>
    <row r="95" s="1" customFormat="1" ht="10.32" customHeight="1">
      <c r="B95" s="33"/>
      <c r="C95" s="34"/>
      <c r="D95" s="34"/>
      <c r="E95" s="34"/>
      <c r="F95" s="34"/>
      <c r="G95" s="34"/>
      <c r="H95" s="34"/>
      <c r="I95" s="134"/>
      <c r="J95" s="34"/>
      <c r="K95" s="34"/>
      <c r="L95" s="38"/>
    </row>
    <row r="96" s="1" customFormat="1" ht="22.8" customHeight="1">
      <c r="B96" s="33"/>
      <c r="C96" s="177" t="s">
        <v>104</v>
      </c>
      <c r="D96" s="34"/>
      <c r="E96" s="34"/>
      <c r="F96" s="34"/>
      <c r="G96" s="34"/>
      <c r="H96" s="34"/>
      <c r="I96" s="134"/>
      <c r="J96" s="100">
        <f>J117</f>
        <v>0</v>
      </c>
      <c r="K96" s="34"/>
      <c r="L96" s="38"/>
      <c r="AU96" s="12" t="s">
        <v>85</v>
      </c>
    </row>
    <row r="97" s="8" customFormat="1" ht="24.96" customHeight="1">
      <c r="B97" s="178"/>
      <c r="C97" s="179"/>
      <c r="D97" s="180" t="s">
        <v>162</v>
      </c>
      <c r="E97" s="181"/>
      <c r="F97" s="181"/>
      <c r="G97" s="181"/>
      <c r="H97" s="181"/>
      <c r="I97" s="182"/>
      <c r="J97" s="183">
        <f>J118</f>
        <v>0</v>
      </c>
      <c r="K97" s="179"/>
      <c r="L97" s="184"/>
    </row>
    <row r="98" s="1" customFormat="1" ht="21.84" customHeight="1">
      <c r="B98" s="33"/>
      <c r="C98" s="34"/>
      <c r="D98" s="34"/>
      <c r="E98" s="34"/>
      <c r="F98" s="34"/>
      <c r="G98" s="34"/>
      <c r="H98" s="34"/>
      <c r="I98" s="134"/>
      <c r="J98" s="34"/>
      <c r="K98" s="34"/>
      <c r="L98" s="38"/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68"/>
      <c r="J99" s="57"/>
      <c r="K99" s="57"/>
      <c r="L99" s="38"/>
    </row>
    <row r="103" s="1" customFormat="1" ht="6.96" customHeight="1">
      <c r="B103" s="58"/>
      <c r="C103" s="59"/>
      <c r="D103" s="59"/>
      <c r="E103" s="59"/>
      <c r="F103" s="59"/>
      <c r="G103" s="59"/>
      <c r="H103" s="59"/>
      <c r="I103" s="171"/>
      <c r="J103" s="59"/>
      <c r="K103" s="59"/>
      <c r="L103" s="38"/>
    </row>
    <row r="104" s="1" customFormat="1" ht="24.96" customHeight="1">
      <c r="B104" s="33"/>
      <c r="C104" s="18" t="s">
        <v>106</v>
      </c>
      <c r="D104" s="34"/>
      <c r="E104" s="34"/>
      <c r="F104" s="34"/>
      <c r="G104" s="34"/>
      <c r="H104" s="34"/>
      <c r="I104" s="134"/>
      <c r="J104" s="34"/>
      <c r="K104" s="34"/>
      <c r="L104" s="38"/>
    </row>
    <row r="105" s="1" customFormat="1" ht="6.96" customHeight="1">
      <c r="B105" s="33"/>
      <c r="C105" s="34"/>
      <c r="D105" s="34"/>
      <c r="E105" s="34"/>
      <c r="F105" s="34"/>
      <c r="G105" s="34"/>
      <c r="H105" s="34"/>
      <c r="I105" s="134"/>
      <c r="J105" s="34"/>
      <c r="K105" s="34"/>
      <c r="L105" s="38"/>
    </row>
    <row r="106" s="1" customFormat="1" ht="12" customHeight="1">
      <c r="B106" s="33"/>
      <c r="C106" s="27" t="s">
        <v>15</v>
      </c>
      <c r="D106" s="34"/>
      <c r="E106" s="34"/>
      <c r="F106" s="34"/>
      <c r="G106" s="34"/>
      <c r="H106" s="34"/>
      <c r="I106" s="134"/>
      <c r="J106" s="34"/>
      <c r="K106" s="34"/>
      <c r="L106" s="38"/>
    </row>
    <row r="107" s="1" customFormat="1" ht="16.5" customHeight="1">
      <c r="B107" s="33"/>
      <c r="C107" s="34"/>
      <c r="D107" s="34"/>
      <c r="E107" s="172" t="str">
        <f>E7</f>
        <v>Lávka pro pěší přes kolejiště nádraží v Chebu-neuznatelné náklady</v>
      </c>
      <c r="F107" s="27"/>
      <c r="G107" s="27"/>
      <c r="H107" s="27"/>
      <c r="I107" s="134"/>
      <c r="J107" s="34"/>
      <c r="K107" s="34"/>
      <c r="L107" s="38"/>
    </row>
    <row r="108" s="1" customFormat="1" ht="12" customHeight="1">
      <c r="B108" s="33"/>
      <c r="C108" s="27" t="s">
        <v>99</v>
      </c>
      <c r="D108" s="34"/>
      <c r="E108" s="34"/>
      <c r="F108" s="34"/>
      <c r="G108" s="34"/>
      <c r="H108" s="34"/>
      <c r="I108" s="134"/>
      <c r="J108" s="34"/>
      <c r="K108" s="34"/>
      <c r="L108" s="38"/>
    </row>
    <row r="109" s="1" customFormat="1" ht="16.5" customHeight="1">
      <c r="B109" s="33"/>
      <c r="C109" s="34"/>
      <c r="D109" s="34"/>
      <c r="E109" s="66" t="str">
        <f>E9</f>
        <v>SO 406 - Osvětlení lávky</v>
      </c>
      <c r="F109" s="34"/>
      <c r="G109" s="34"/>
      <c r="H109" s="34"/>
      <c r="I109" s="134"/>
      <c r="J109" s="34"/>
      <c r="K109" s="34"/>
      <c r="L109" s="38"/>
    </row>
    <row r="110" s="1" customFormat="1" ht="6.96" customHeight="1">
      <c r="B110" s="33"/>
      <c r="C110" s="34"/>
      <c r="D110" s="34"/>
      <c r="E110" s="34"/>
      <c r="F110" s="34"/>
      <c r="G110" s="34"/>
      <c r="H110" s="34"/>
      <c r="I110" s="134"/>
      <c r="J110" s="34"/>
      <c r="K110" s="34"/>
      <c r="L110" s="38"/>
    </row>
    <row r="111" s="1" customFormat="1" ht="12" customHeight="1">
      <c r="B111" s="33"/>
      <c r="C111" s="27" t="s">
        <v>19</v>
      </c>
      <c r="D111" s="34"/>
      <c r="E111" s="34"/>
      <c r="F111" s="22" t="str">
        <f>F12</f>
        <v xml:space="preserve"> </v>
      </c>
      <c r="G111" s="34"/>
      <c r="H111" s="34"/>
      <c r="I111" s="137" t="s">
        <v>21</v>
      </c>
      <c r="J111" s="69" t="str">
        <f>IF(J12="","",J12)</f>
        <v>3. 7. 2019</v>
      </c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34"/>
      <c r="J112" s="34"/>
      <c r="K112" s="34"/>
      <c r="L112" s="38"/>
    </row>
    <row r="113" s="1" customFormat="1" ht="15.15" customHeight="1">
      <c r="B113" s="33"/>
      <c r="C113" s="27" t="s">
        <v>23</v>
      </c>
      <c r="D113" s="34"/>
      <c r="E113" s="34"/>
      <c r="F113" s="22" t="str">
        <f>E15</f>
        <v>Město Cheb</v>
      </c>
      <c r="G113" s="34"/>
      <c r="H113" s="34"/>
      <c r="I113" s="137" t="s">
        <v>31</v>
      </c>
      <c r="J113" s="31" t="str">
        <f>E21</f>
        <v xml:space="preserve"> </v>
      </c>
      <c r="K113" s="34"/>
      <c r="L113" s="38"/>
    </row>
    <row r="114" s="1" customFormat="1" ht="15.15" customHeight="1">
      <c r="B114" s="33"/>
      <c r="C114" s="27" t="s">
        <v>29</v>
      </c>
      <c r="D114" s="34"/>
      <c r="E114" s="34"/>
      <c r="F114" s="22" t="str">
        <f>IF(E18="","",E18)</f>
        <v>Vyplň údaj</v>
      </c>
      <c r="G114" s="34"/>
      <c r="H114" s="34"/>
      <c r="I114" s="137" t="s">
        <v>32</v>
      </c>
      <c r="J114" s="31" t="str">
        <f>E24</f>
        <v xml:space="preserve"> </v>
      </c>
      <c r="K114" s="34"/>
      <c r="L114" s="38"/>
    </row>
    <row r="115" s="1" customFormat="1" ht="10.32" customHeight="1">
      <c r="B115" s="33"/>
      <c r="C115" s="34"/>
      <c r="D115" s="34"/>
      <c r="E115" s="34"/>
      <c r="F115" s="34"/>
      <c r="G115" s="34"/>
      <c r="H115" s="34"/>
      <c r="I115" s="134"/>
      <c r="J115" s="34"/>
      <c r="K115" s="34"/>
      <c r="L115" s="38"/>
    </row>
    <row r="116" s="9" customFormat="1" ht="29.28" customHeight="1">
      <c r="B116" s="185"/>
      <c r="C116" s="186" t="s">
        <v>107</v>
      </c>
      <c r="D116" s="187" t="s">
        <v>60</v>
      </c>
      <c r="E116" s="187" t="s">
        <v>56</v>
      </c>
      <c r="F116" s="187" t="s">
        <v>57</v>
      </c>
      <c r="G116" s="187" t="s">
        <v>108</v>
      </c>
      <c r="H116" s="187" t="s">
        <v>109</v>
      </c>
      <c r="I116" s="188" t="s">
        <v>110</v>
      </c>
      <c r="J116" s="187" t="s">
        <v>103</v>
      </c>
      <c r="K116" s="189" t="s">
        <v>111</v>
      </c>
      <c r="L116" s="190"/>
      <c r="M116" s="90" t="s">
        <v>1</v>
      </c>
      <c r="N116" s="91" t="s">
        <v>39</v>
      </c>
      <c r="O116" s="91" t="s">
        <v>112</v>
      </c>
      <c r="P116" s="91" t="s">
        <v>113</v>
      </c>
      <c r="Q116" s="91" t="s">
        <v>114</v>
      </c>
      <c r="R116" s="91" t="s">
        <v>115</v>
      </c>
      <c r="S116" s="91" t="s">
        <v>116</v>
      </c>
      <c r="T116" s="92" t="s">
        <v>117</v>
      </c>
    </row>
    <row r="117" s="1" customFormat="1" ht="22.8" customHeight="1">
      <c r="B117" s="33"/>
      <c r="C117" s="97" t="s">
        <v>118</v>
      </c>
      <c r="D117" s="34"/>
      <c r="E117" s="34"/>
      <c r="F117" s="34"/>
      <c r="G117" s="34"/>
      <c r="H117" s="34"/>
      <c r="I117" s="134"/>
      <c r="J117" s="191">
        <f>BK117</f>
        <v>0</v>
      </c>
      <c r="K117" s="34"/>
      <c r="L117" s="38"/>
      <c r="M117" s="93"/>
      <c r="N117" s="94"/>
      <c r="O117" s="94"/>
      <c r="P117" s="192">
        <f>P118</f>
        <v>0</v>
      </c>
      <c r="Q117" s="94"/>
      <c r="R117" s="192">
        <f>R118</f>
        <v>0</v>
      </c>
      <c r="S117" s="94"/>
      <c r="T117" s="193">
        <f>T118</f>
        <v>0</v>
      </c>
      <c r="AT117" s="12" t="s">
        <v>74</v>
      </c>
      <c r="AU117" s="12" t="s">
        <v>85</v>
      </c>
      <c r="BK117" s="194">
        <f>BK118</f>
        <v>0</v>
      </c>
    </row>
    <row r="118" s="10" customFormat="1" ht="25.92" customHeight="1">
      <c r="B118" s="195"/>
      <c r="C118" s="196"/>
      <c r="D118" s="197" t="s">
        <v>74</v>
      </c>
      <c r="E118" s="198" t="s">
        <v>163</v>
      </c>
      <c r="F118" s="198" t="s">
        <v>164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SUM(P119:P148)</f>
        <v>0</v>
      </c>
      <c r="Q118" s="203"/>
      <c r="R118" s="204">
        <f>SUM(R119:R148)</f>
        <v>0</v>
      </c>
      <c r="S118" s="203"/>
      <c r="T118" s="205">
        <f>SUM(T119:T148)</f>
        <v>0</v>
      </c>
      <c r="AR118" s="206" t="s">
        <v>120</v>
      </c>
      <c r="AT118" s="207" t="s">
        <v>74</v>
      </c>
      <c r="AU118" s="207" t="s">
        <v>75</v>
      </c>
      <c r="AY118" s="206" t="s">
        <v>121</v>
      </c>
      <c r="BK118" s="208">
        <f>SUM(BK119:BK148)</f>
        <v>0</v>
      </c>
    </row>
    <row r="119" s="1" customFormat="1" ht="16.5" customHeight="1">
      <c r="B119" s="33"/>
      <c r="C119" s="209" t="s">
        <v>83</v>
      </c>
      <c r="D119" s="209" t="s">
        <v>122</v>
      </c>
      <c r="E119" s="210" t="s">
        <v>184</v>
      </c>
      <c r="F119" s="211" t="s">
        <v>185</v>
      </c>
      <c r="G119" s="212" t="s">
        <v>172</v>
      </c>
      <c r="H119" s="213">
        <v>900</v>
      </c>
      <c r="I119" s="214"/>
      <c r="J119" s="213">
        <f>ROUND(I119*H119,2)</f>
        <v>0</v>
      </c>
      <c r="K119" s="211" t="s">
        <v>1</v>
      </c>
      <c r="L119" s="38"/>
      <c r="M119" s="215" t="s">
        <v>1</v>
      </c>
      <c r="N119" s="216" t="s">
        <v>40</v>
      </c>
      <c r="O119" s="81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AR119" s="219" t="s">
        <v>120</v>
      </c>
      <c r="AT119" s="219" t="s">
        <v>122</v>
      </c>
      <c r="AU119" s="219" t="s">
        <v>83</v>
      </c>
      <c r="AY119" s="12" t="s">
        <v>121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2" t="s">
        <v>83</v>
      </c>
      <c r="BK119" s="220">
        <f>ROUND(I119*H119,2)</f>
        <v>0</v>
      </c>
      <c r="BL119" s="12" t="s">
        <v>120</v>
      </c>
      <c r="BM119" s="219" t="s">
        <v>186</v>
      </c>
    </row>
    <row r="120" s="1" customFormat="1">
      <c r="B120" s="33"/>
      <c r="C120" s="34"/>
      <c r="D120" s="221" t="s">
        <v>127</v>
      </c>
      <c r="E120" s="34"/>
      <c r="F120" s="222" t="s">
        <v>187</v>
      </c>
      <c r="G120" s="34"/>
      <c r="H120" s="34"/>
      <c r="I120" s="134"/>
      <c r="J120" s="34"/>
      <c r="K120" s="34"/>
      <c r="L120" s="38"/>
      <c r="M120" s="223"/>
      <c r="N120" s="81"/>
      <c r="O120" s="81"/>
      <c r="P120" s="81"/>
      <c r="Q120" s="81"/>
      <c r="R120" s="81"/>
      <c r="S120" s="81"/>
      <c r="T120" s="82"/>
      <c r="AT120" s="12" t="s">
        <v>127</v>
      </c>
      <c r="AU120" s="12" t="s">
        <v>83</v>
      </c>
    </row>
    <row r="121" s="1" customFormat="1">
      <c r="B121" s="33"/>
      <c r="C121" s="34"/>
      <c r="D121" s="221" t="s">
        <v>129</v>
      </c>
      <c r="E121" s="34"/>
      <c r="F121" s="224" t="s">
        <v>188</v>
      </c>
      <c r="G121" s="34"/>
      <c r="H121" s="34"/>
      <c r="I121" s="134"/>
      <c r="J121" s="34"/>
      <c r="K121" s="34"/>
      <c r="L121" s="38"/>
      <c r="M121" s="223"/>
      <c r="N121" s="81"/>
      <c r="O121" s="81"/>
      <c r="P121" s="81"/>
      <c r="Q121" s="81"/>
      <c r="R121" s="81"/>
      <c r="S121" s="81"/>
      <c r="T121" s="82"/>
      <c r="AT121" s="12" t="s">
        <v>129</v>
      </c>
      <c r="AU121" s="12" t="s">
        <v>83</v>
      </c>
    </row>
    <row r="122" s="1" customFormat="1" ht="16.5" customHeight="1">
      <c r="B122" s="33"/>
      <c r="C122" s="209" t="s">
        <v>131</v>
      </c>
      <c r="D122" s="209" t="s">
        <v>122</v>
      </c>
      <c r="E122" s="210" t="s">
        <v>189</v>
      </c>
      <c r="F122" s="211" t="s">
        <v>190</v>
      </c>
      <c r="G122" s="212" t="s">
        <v>172</v>
      </c>
      <c r="H122" s="213">
        <v>800</v>
      </c>
      <c r="I122" s="214"/>
      <c r="J122" s="213">
        <f>ROUND(I122*H122,2)</f>
        <v>0</v>
      </c>
      <c r="K122" s="211" t="s">
        <v>1</v>
      </c>
      <c r="L122" s="38"/>
      <c r="M122" s="215" t="s">
        <v>1</v>
      </c>
      <c r="N122" s="216" t="s">
        <v>40</v>
      </c>
      <c r="O122" s="81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AR122" s="219" t="s">
        <v>120</v>
      </c>
      <c r="AT122" s="219" t="s">
        <v>122</v>
      </c>
      <c r="AU122" s="219" t="s">
        <v>83</v>
      </c>
      <c r="AY122" s="12" t="s">
        <v>121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2" t="s">
        <v>83</v>
      </c>
      <c r="BK122" s="220">
        <f>ROUND(I122*H122,2)</f>
        <v>0</v>
      </c>
      <c r="BL122" s="12" t="s">
        <v>120</v>
      </c>
      <c r="BM122" s="219" t="s">
        <v>191</v>
      </c>
    </row>
    <row r="123" s="1" customFormat="1">
      <c r="B123" s="33"/>
      <c r="C123" s="34"/>
      <c r="D123" s="221" t="s">
        <v>127</v>
      </c>
      <c r="E123" s="34"/>
      <c r="F123" s="222" t="s">
        <v>192</v>
      </c>
      <c r="G123" s="34"/>
      <c r="H123" s="34"/>
      <c r="I123" s="134"/>
      <c r="J123" s="34"/>
      <c r="K123" s="34"/>
      <c r="L123" s="38"/>
      <c r="M123" s="223"/>
      <c r="N123" s="81"/>
      <c r="O123" s="81"/>
      <c r="P123" s="81"/>
      <c r="Q123" s="81"/>
      <c r="R123" s="81"/>
      <c r="S123" s="81"/>
      <c r="T123" s="82"/>
      <c r="AT123" s="12" t="s">
        <v>127</v>
      </c>
      <c r="AU123" s="12" t="s">
        <v>83</v>
      </c>
    </row>
    <row r="124" s="1" customFormat="1">
      <c r="B124" s="33"/>
      <c r="C124" s="34"/>
      <c r="D124" s="221" t="s">
        <v>129</v>
      </c>
      <c r="E124" s="34"/>
      <c r="F124" s="224" t="s">
        <v>193</v>
      </c>
      <c r="G124" s="34"/>
      <c r="H124" s="34"/>
      <c r="I124" s="134"/>
      <c r="J124" s="34"/>
      <c r="K124" s="34"/>
      <c r="L124" s="38"/>
      <c r="M124" s="223"/>
      <c r="N124" s="81"/>
      <c r="O124" s="81"/>
      <c r="P124" s="81"/>
      <c r="Q124" s="81"/>
      <c r="R124" s="81"/>
      <c r="S124" s="81"/>
      <c r="T124" s="82"/>
      <c r="AT124" s="12" t="s">
        <v>129</v>
      </c>
      <c r="AU124" s="12" t="s">
        <v>83</v>
      </c>
    </row>
    <row r="125" s="1" customFormat="1" ht="16.5" customHeight="1">
      <c r="B125" s="33"/>
      <c r="C125" s="209" t="s">
        <v>136</v>
      </c>
      <c r="D125" s="209" t="s">
        <v>122</v>
      </c>
      <c r="E125" s="210" t="s">
        <v>194</v>
      </c>
      <c r="F125" s="211" t="s">
        <v>195</v>
      </c>
      <c r="G125" s="212" t="s">
        <v>172</v>
      </c>
      <c r="H125" s="213">
        <v>5</v>
      </c>
      <c r="I125" s="214"/>
      <c r="J125" s="213">
        <f>ROUND(I125*H125,2)</f>
        <v>0</v>
      </c>
      <c r="K125" s="211" t="s">
        <v>1</v>
      </c>
      <c r="L125" s="38"/>
      <c r="M125" s="215" t="s">
        <v>1</v>
      </c>
      <c r="N125" s="216" t="s">
        <v>40</v>
      </c>
      <c r="O125" s="81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AR125" s="219" t="s">
        <v>120</v>
      </c>
      <c r="AT125" s="219" t="s">
        <v>122</v>
      </c>
      <c r="AU125" s="219" t="s">
        <v>83</v>
      </c>
      <c r="AY125" s="12" t="s">
        <v>121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2" t="s">
        <v>83</v>
      </c>
      <c r="BK125" s="220">
        <f>ROUND(I125*H125,2)</f>
        <v>0</v>
      </c>
      <c r="BL125" s="12" t="s">
        <v>120</v>
      </c>
      <c r="BM125" s="219" t="s">
        <v>196</v>
      </c>
    </row>
    <row r="126" s="1" customFormat="1">
      <c r="B126" s="33"/>
      <c r="C126" s="34"/>
      <c r="D126" s="221" t="s">
        <v>127</v>
      </c>
      <c r="E126" s="34"/>
      <c r="F126" s="222" t="s">
        <v>195</v>
      </c>
      <c r="G126" s="34"/>
      <c r="H126" s="34"/>
      <c r="I126" s="134"/>
      <c r="J126" s="34"/>
      <c r="K126" s="34"/>
      <c r="L126" s="38"/>
      <c r="M126" s="223"/>
      <c r="N126" s="81"/>
      <c r="O126" s="81"/>
      <c r="P126" s="81"/>
      <c r="Q126" s="81"/>
      <c r="R126" s="81"/>
      <c r="S126" s="81"/>
      <c r="T126" s="82"/>
      <c r="AT126" s="12" t="s">
        <v>127</v>
      </c>
      <c r="AU126" s="12" t="s">
        <v>83</v>
      </c>
    </row>
    <row r="127" s="1" customFormat="1">
      <c r="B127" s="33"/>
      <c r="C127" s="34"/>
      <c r="D127" s="221" t="s">
        <v>129</v>
      </c>
      <c r="E127" s="34"/>
      <c r="F127" s="224" t="s">
        <v>197</v>
      </c>
      <c r="G127" s="34"/>
      <c r="H127" s="34"/>
      <c r="I127" s="134"/>
      <c r="J127" s="34"/>
      <c r="K127" s="34"/>
      <c r="L127" s="38"/>
      <c r="M127" s="223"/>
      <c r="N127" s="81"/>
      <c r="O127" s="81"/>
      <c r="P127" s="81"/>
      <c r="Q127" s="81"/>
      <c r="R127" s="81"/>
      <c r="S127" s="81"/>
      <c r="T127" s="82"/>
      <c r="AT127" s="12" t="s">
        <v>129</v>
      </c>
      <c r="AU127" s="12" t="s">
        <v>83</v>
      </c>
    </row>
    <row r="128" s="1" customFormat="1" ht="16.5" customHeight="1">
      <c r="B128" s="33"/>
      <c r="C128" s="209" t="s">
        <v>120</v>
      </c>
      <c r="D128" s="209" t="s">
        <v>122</v>
      </c>
      <c r="E128" s="210" t="s">
        <v>198</v>
      </c>
      <c r="F128" s="211" t="s">
        <v>199</v>
      </c>
      <c r="G128" s="212" t="s">
        <v>172</v>
      </c>
      <c r="H128" s="213">
        <v>900</v>
      </c>
      <c r="I128" s="214"/>
      <c r="J128" s="213">
        <f>ROUND(I128*H128,2)</f>
        <v>0</v>
      </c>
      <c r="K128" s="211" t="s">
        <v>1</v>
      </c>
      <c r="L128" s="38"/>
      <c r="M128" s="215" t="s">
        <v>1</v>
      </c>
      <c r="N128" s="216" t="s">
        <v>40</v>
      </c>
      <c r="O128" s="81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AR128" s="219" t="s">
        <v>120</v>
      </c>
      <c r="AT128" s="219" t="s">
        <v>122</v>
      </c>
      <c r="AU128" s="219" t="s">
        <v>83</v>
      </c>
      <c r="AY128" s="12" t="s">
        <v>121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2" t="s">
        <v>83</v>
      </c>
      <c r="BK128" s="220">
        <f>ROUND(I128*H128,2)</f>
        <v>0</v>
      </c>
      <c r="BL128" s="12" t="s">
        <v>120</v>
      </c>
      <c r="BM128" s="219" t="s">
        <v>200</v>
      </c>
    </row>
    <row r="129" s="1" customFormat="1">
      <c r="B129" s="33"/>
      <c r="C129" s="34"/>
      <c r="D129" s="221" t="s">
        <v>127</v>
      </c>
      <c r="E129" s="34"/>
      <c r="F129" s="222" t="s">
        <v>199</v>
      </c>
      <c r="G129" s="34"/>
      <c r="H129" s="34"/>
      <c r="I129" s="134"/>
      <c r="J129" s="34"/>
      <c r="K129" s="34"/>
      <c r="L129" s="38"/>
      <c r="M129" s="223"/>
      <c r="N129" s="81"/>
      <c r="O129" s="81"/>
      <c r="P129" s="81"/>
      <c r="Q129" s="81"/>
      <c r="R129" s="81"/>
      <c r="S129" s="81"/>
      <c r="T129" s="82"/>
      <c r="AT129" s="12" t="s">
        <v>127</v>
      </c>
      <c r="AU129" s="12" t="s">
        <v>83</v>
      </c>
    </row>
    <row r="130" s="1" customFormat="1">
      <c r="B130" s="33"/>
      <c r="C130" s="34"/>
      <c r="D130" s="221" t="s">
        <v>129</v>
      </c>
      <c r="E130" s="34"/>
      <c r="F130" s="224" t="s">
        <v>197</v>
      </c>
      <c r="G130" s="34"/>
      <c r="H130" s="34"/>
      <c r="I130" s="134"/>
      <c r="J130" s="34"/>
      <c r="K130" s="34"/>
      <c r="L130" s="38"/>
      <c r="M130" s="223"/>
      <c r="N130" s="81"/>
      <c r="O130" s="81"/>
      <c r="P130" s="81"/>
      <c r="Q130" s="81"/>
      <c r="R130" s="81"/>
      <c r="S130" s="81"/>
      <c r="T130" s="82"/>
      <c r="AT130" s="12" t="s">
        <v>129</v>
      </c>
      <c r="AU130" s="12" t="s">
        <v>83</v>
      </c>
    </row>
    <row r="131" s="1" customFormat="1" ht="16.5" customHeight="1">
      <c r="B131" s="33"/>
      <c r="C131" s="209" t="s">
        <v>201</v>
      </c>
      <c r="D131" s="209" t="s">
        <v>122</v>
      </c>
      <c r="E131" s="210" t="s">
        <v>202</v>
      </c>
      <c r="F131" s="211" t="s">
        <v>203</v>
      </c>
      <c r="G131" s="212" t="s">
        <v>125</v>
      </c>
      <c r="H131" s="213">
        <v>102</v>
      </c>
      <c r="I131" s="214"/>
      <c r="J131" s="213">
        <f>ROUND(I131*H131,2)</f>
        <v>0</v>
      </c>
      <c r="K131" s="211" t="s">
        <v>1</v>
      </c>
      <c r="L131" s="38"/>
      <c r="M131" s="215" t="s">
        <v>1</v>
      </c>
      <c r="N131" s="216" t="s">
        <v>40</v>
      </c>
      <c r="O131" s="81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AR131" s="219" t="s">
        <v>120</v>
      </c>
      <c r="AT131" s="219" t="s">
        <v>122</v>
      </c>
      <c r="AU131" s="219" t="s">
        <v>83</v>
      </c>
      <c r="AY131" s="12" t="s">
        <v>121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2" t="s">
        <v>83</v>
      </c>
      <c r="BK131" s="220">
        <f>ROUND(I131*H131,2)</f>
        <v>0</v>
      </c>
      <c r="BL131" s="12" t="s">
        <v>120</v>
      </c>
      <c r="BM131" s="219" t="s">
        <v>204</v>
      </c>
    </row>
    <row r="132" s="1" customFormat="1">
      <c r="B132" s="33"/>
      <c r="C132" s="34"/>
      <c r="D132" s="221" t="s">
        <v>127</v>
      </c>
      <c r="E132" s="34"/>
      <c r="F132" s="222" t="s">
        <v>205</v>
      </c>
      <c r="G132" s="34"/>
      <c r="H132" s="34"/>
      <c r="I132" s="134"/>
      <c r="J132" s="34"/>
      <c r="K132" s="34"/>
      <c r="L132" s="38"/>
      <c r="M132" s="223"/>
      <c r="N132" s="81"/>
      <c r="O132" s="81"/>
      <c r="P132" s="81"/>
      <c r="Q132" s="81"/>
      <c r="R132" s="81"/>
      <c r="S132" s="81"/>
      <c r="T132" s="82"/>
      <c r="AT132" s="12" t="s">
        <v>127</v>
      </c>
      <c r="AU132" s="12" t="s">
        <v>83</v>
      </c>
    </row>
    <row r="133" s="1" customFormat="1">
      <c r="B133" s="33"/>
      <c r="C133" s="34"/>
      <c r="D133" s="221" t="s">
        <v>129</v>
      </c>
      <c r="E133" s="34"/>
      <c r="F133" s="224" t="s">
        <v>206</v>
      </c>
      <c r="G133" s="34"/>
      <c r="H133" s="34"/>
      <c r="I133" s="134"/>
      <c r="J133" s="34"/>
      <c r="K133" s="34"/>
      <c r="L133" s="38"/>
      <c r="M133" s="223"/>
      <c r="N133" s="81"/>
      <c r="O133" s="81"/>
      <c r="P133" s="81"/>
      <c r="Q133" s="81"/>
      <c r="R133" s="81"/>
      <c r="S133" s="81"/>
      <c r="T133" s="82"/>
      <c r="AT133" s="12" t="s">
        <v>129</v>
      </c>
      <c r="AU133" s="12" t="s">
        <v>83</v>
      </c>
    </row>
    <row r="134" s="1" customFormat="1" ht="16.5" customHeight="1">
      <c r="B134" s="33"/>
      <c r="C134" s="209" t="s">
        <v>207</v>
      </c>
      <c r="D134" s="209" t="s">
        <v>122</v>
      </c>
      <c r="E134" s="210" t="s">
        <v>208</v>
      </c>
      <c r="F134" s="211" t="s">
        <v>209</v>
      </c>
      <c r="G134" s="212" t="s">
        <v>125</v>
      </c>
      <c r="H134" s="213">
        <v>1</v>
      </c>
      <c r="I134" s="214"/>
      <c r="J134" s="213">
        <f>ROUND(I134*H134,2)</f>
        <v>0</v>
      </c>
      <c r="K134" s="211" t="s">
        <v>1</v>
      </c>
      <c r="L134" s="38"/>
      <c r="M134" s="215" t="s">
        <v>1</v>
      </c>
      <c r="N134" s="216" t="s">
        <v>40</v>
      </c>
      <c r="O134" s="81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AR134" s="219" t="s">
        <v>120</v>
      </c>
      <c r="AT134" s="219" t="s">
        <v>122</v>
      </c>
      <c r="AU134" s="219" t="s">
        <v>83</v>
      </c>
      <c r="AY134" s="12" t="s">
        <v>121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2" t="s">
        <v>83</v>
      </c>
      <c r="BK134" s="220">
        <f>ROUND(I134*H134,2)</f>
        <v>0</v>
      </c>
      <c r="BL134" s="12" t="s">
        <v>120</v>
      </c>
      <c r="BM134" s="219" t="s">
        <v>210</v>
      </c>
    </row>
    <row r="135" s="1" customFormat="1">
      <c r="B135" s="33"/>
      <c r="C135" s="34"/>
      <c r="D135" s="221" t="s">
        <v>127</v>
      </c>
      <c r="E135" s="34"/>
      <c r="F135" s="222" t="s">
        <v>211</v>
      </c>
      <c r="G135" s="34"/>
      <c r="H135" s="34"/>
      <c r="I135" s="134"/>
      <c r="J135" s="34"/>
      <c r="K135" s="34"/>
      <c r="L135" s="38"/>
      <c r="M135" s="223"/>
      <c r="N135" s="81"/>
      <c r="O135" s="81"/>
      <c r="P135" s="81"/>
      <c r="Q135" s="81"/>
      <c r="R135" s="81"/>
      <c r="S135" s="81"/>
      <c r="T135" s="82"/>
      <c r="AT135" s="12" t="s">
        <v>127</v>
      </c>
      <c r="AU135" s="12" t="s">
        <v>83</v>
      </c>
    </row>
    <row r="136" s="1" customFormat="1">
      <c r="B136" s="33"/>
      <c r="C136" s="34"/>
      <c r="D136" s="221" t="s">
        <v>129</v>
      </c>
      <c r="E136" s="34"/>
      <c r="F136" s="224" t="s">
        <v>212</v>
      </c>
      <c r="G136" s="34"/>
      <c r="H136" s="34"/>
      <c r="I136" s="134"/>
      <c r="J136" s="34"/>
      <c r="K136" s="34"/>
      <c r="L136" s="38"/>
      <c r="M136" s="223"/>
      <c r="N136" s="81"/>
      <c r="O136" s="81"/>
      <c r="P136" s="81"/>
      <c r="Q136" s="81"/>
      <c r="R136" s="81"/>
      <c r="S136" s="81"/>
      <c r="T136" s="82"/>
      <c r="AT136" s="12" t="s">
        <v>129</v>
      </c>
      <c r="AU136" s="12" t="s">
        <v>83</v>
      </c>
    </row>
    <row r="137" s="1" customFormat="1" ht="16.5" customHeight="1">
      <c r="B137" s="33"/>
      <c r="C137" s="209" t="s">
        <v>163</v>
      </c>
      <c r="D137" s="209" t="s">
        <v>122</v>
      </c>
      <c r="E137" s="210" t="s">
        <v>213</v>
      </c>
      <c r="F137" s="211" t="s">
        <v>214</v>
      </c>
      <c r="G137" s="212" t="s">
        <v>125</v>
      </c>
      <c r="H137" s="213">
        <v>102</v>
      </c>
      <c r="I137" s="214"/>
      <c r="J137" s="213">
        <f>ROUND(I137*H137,2)</f>
        <v>0</v>
      </c>
      <c r="K137" s="211" t="s">
        <v>1</v>
      </c>
      <c r="L137" s="38"/>
      <c r="M137" s="215" t="s">
        <v>1</v>
      </c>
      <c r="N137" s="216" t="s">
        <v>40</v>
      </c>
      <c r="O137" s="81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AR137" s="219" t="s">
        <v>120</v>
      </c>
      <c r="AT137" s="219" t="s">
        <v>122</v>
      </c>
      <c r="AU137" s="219" t="s">
        <v>83</v>
      </c>
      <c r="AY137" s="12" t="s">
        <v>121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2" t="s">
        <v>83</v>
      </c>
      <c r="BK137" s="220">
        <f>ROUND(I137*H137,2)</f>
        <v>0</v>
      </c>
      <c r="BL137" s="12" t="s">
        <v>120</v>
      </c>
      <c r="BM137" s="219" t="s">
        <v>215</v>
      </c>
    </row>
    <row r="138" s="1" customFormat="1">
      <c r="B138" s="33"/>
      <c r="C138" s="34"/>
      <c r="D138" s="221" t="s">
        <v>127</v>
      </c>
      <c r="E138" s="34"/>
      <c r="F138" s="222" t="s">
        <v>216</v>
      </c>
      <c r="G138" s="34"/>
      <c r="H138" s="34"/>
      <c r="I138" s="134"/>
      <c r="J138" s="34"/>
      <c r="K138" s="34"/>
      <c r="L138" s="38"/>
      <c r="M138" s="223"/>
      <c r="N138" s="81"/>
      <c r="O138" s="81"/>
      <c r="P138" s="81"/>
      <c r="Q138" s="81"/>
      <c r="R138" s="81"/>
      <c r="S138" s="81"/>
      <c r="T138" s="82"/>
      <c r="AT138" s="12" t="s">
        <v>127</v>
      </c>
      <c r="AU138" s="12" t="s">
        <v>83</v>
      </c>
    </row>
    <row r="139" s="1" customFormat="1">
      <c r="B139" s="33"/>
      <c r="C139" s="34"/>
      <c r="D139" s="221" t="s">
        <v>129</v>
      </c>
      <c r="E139" s="34"/>
      <c r="F139" s="224" t="s">
        <v>217</v>
      </c>
      <c r="G139" s="34"/>
      <c r="H139" s="34"/>
      <c r="I139" s="134"/>
      <c r="J139" s="34"/>
      <c r="K139" s="34"/>
      <c r="L139" s="38"/>
      <c r="M139" s="223"/>
      <c r="N139" s="81"/>
      <c r="O139" s="81"/>
      <c r="P139" s="81"/>
      <c r="Q139" s="81"/>
      <c r="R139" s="81"/>
      <c r="S139" s="81"/>
      <c r="T139" s="82"/>
      <c r="AT139" s="12" t="s">
        <v>129</v>
      </c>
      <c r="AU139" s="12" t="s">
        <v>83</v>
      </c>
    </row>
    <row r="140" s="1" customFormat="1" ht="16.5" customHeight="1">
      <c r="B140" s="33"/>
      <c r="C140" s="209" t="s">
        <v>218</v>
      </c>
      <c r="D140" s="209" t="s">
        <v>122</v>
      </c>
      <c r="E140" s="210" t="s">
        <v>219</v>
      </c>
      <c r="F140" s="211" t="s">
        <v>220</v>
      </c>
      <c r="G140" s="212" t="s">
        <v>134</v>
      </c>
      <c r="H140" s="213">
        <v>1</v>
      </c>
      <c r="I140" s="214"/>
      <c r="J140" s="213">
        <f>ROUND(I140*H140,2)</f>
        <v>0</v>
      </c>
      <c r="K140" s="211" t="s">
        <v>1</v>
      </c>
      <c r="L140" s="38"/>
      <c r="M140" s="215" t="s">
        <v>1</v>
      </c>
      <c r="N140" s="216" t="s">
        <v>40</v>
      </c>
      <c r="O140" s="81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AR140" s="219" t="s">
        <v>120</v>
      </c>
      <c r="AT140" s="219" t="s">
        <v>122</v>
      </c>
      <c r="AU140" s="219" t="s">
        <v>83</v>
      </c>
      <c r="AY140" s="12" t="s">
        <v>121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2" t="s">
        <v>83</v>
      </c>
      <c r="BK140" s="220">
        <f>ROUND(I140*H140,2)</f>
        <v>0</v>
      </c>
      <c r="BL140" s="12" t="s">
        <v>120</v>
      </c>
      <c r="BM140" s="219" t="s">
        <v>221</v>
      </c>
    </row>
    <row r="141" s="1" customFormat="1">
      <c r="B141" s="33"/>
      <c r="C141" s="34"/>
      <c r="D141" s="221" t="s">
        <v>127</v>
      </c>
      <c r="E141" s="34"/>
      <c r="F141" s="222" t="s">
        <v>220</v>
      </c>
      <c r="G141" s="34"/>
      <c r="H141" s="34"/>
      <c r="I141" s="134"/>
      <c r="J141" s="34"/>
      <c r="K141" s="34"/>
      <c r="L141" s="38"/>
      <c r="M141" s="223"/>
      <c r="N141" s="81"/>
      <c r="O141" s="81"/>
      <c r="P141" s="81"/>
      <c r="Q141" s="81"/>
      <c r="R141" s="81"/>
      <c r="S141" s="81"/>
      <c r="T141" s="82"/>
      <c r="AT141" s="12" t="s">
        <v>127</v>
      </c>
      <c r="AU141" s="12" t="s">
        <v>83</v>
      </c>
    </row>
    <row r="142" s="1" customFormat="1">
      <c r="B142" s="33"/>
      <c r="C142" s="34"/>
      <c r="D142" s="221" t="s">
        <v>129</v>
      </c>
      <c r="E142" s="34"/>
      <c r="F142" s="224" t="s">
        <v>182</v>
      </c>
      <c r="G142" s="34"/>
      <c r="H142" s="34"/>
      <c r="I142" s="134"/>
      <c r="J142" s="34"/>
      <c r="K142" s="34"/>
      <c r="L142" s="38"/>
      <c r="M142" s="223"/>
      <c r="N142" s="81"/>
      <c r="O142" s="81"/>
      <c r="P142" s="81"/>
      <c r="Q142" s="81"/>
      <c r="R142" s="81"/>
      <c r="S142" s="81"/>
      <c r="T142" s="82"/>
      <c r="AT142" s="12" t="s">
        <v>129</v>
      </c>
      <c r="AU142" s="12" t="s">
        <v>83</v>
      </c>
    </row>
    <row r="143" s="1" customFormat="1" ht="16.5" customHeight="1">
      <c r="B143" s="33"/>
      <c r="C143" s="209" t="s">
        <v>222</v>
      </c>
      <c r="D143" s="209" t="s">
        <v>122</v>
      </c>
      <c r="E143" s="210" t="s">
        <v>223</v>
      </c>
      <c r="F143" s="211" t="s">
        <v>224</v>
      </c>
      <c r="G143" s="212" t="s">
        <v>125</v>
      </c>
      <c r="H143" s="213">
        <v>102</v>
      </c>
      <c r="I143" s="214"/>
      <c r="J143" s="213">
        <f>ROUND(I143*H143,2)</f>
        <v>0</v>
      </c>
      <c r="K143" s="211" t="s">
        <v>1</v>
      </c>
      <c r="L143" s="38"/>
      <c r="M143" s="215" t="s">
        <v>1</v>
      </c>
      <c r="N143" s="216" t="s">
        <v>40</v>
      </c>
      <c r="O143" s="81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AR143" s="219" t="s">
        <v>120</v>
      </c>
      <c r="AT143" s="219" t="s">
        <v>122</v>
      </c>
      <c r="AU143" s="219" t="s">
        <v>83</v>
      </c>
      <c r="AY143" s="12" t="s">
        <v>121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2" t="s">
        <v>83</v>
      </c>
      <c r="BK143" s="220">
        <f>ROUND(I143*H143,2)</f>
        <v>0</v>
      </c>
      <c r="BL143" s="12" t="s">
        <v>120</v>
      </c>
      <c r="BM143" s="219" t="s">
        <v>225</v>
      </c>
    </row>
    <row r="144" s="1" customFormat="1">
      <c r="B144" s="33"/>
      <c r="C144" s="34"/>
      <c r="D144" s="221" t="s">
        <v>127</v>
      </c>
      <c r="E144" s="34"/>
      <c r="F144" s="222" t="s">
        <v>224</v>
      </c>
      <c r="G144" s="34"/>
      <c r="H144" s="34"/>
      <c r="I144" s="134"/>
      <c r="J144" s="34"/>
      <c r="K144" s="34"/>
      <c r="L144" s="38"/>
      <c r="M144" s="223"/>
      <c r="N144" s="81"/>
      <c r="O144" s="81"/>
      <c r="P144" s="81"/>
      <c r="Q144" s="81"/>
      <c r="R144" s="81"/>
      <c r="S144" s="81"/>
      <c r="T144" s="82"/>
      <c r="AT144" s="12" t="s">
        <v>127</v>
      </c>
      <c r="AU144" s="12" t="s">
        <v>83</v>
      </c>
    </row>
    <row r="145" s="1" customFormat="1">
      <c r="B145" s="33"/>
      <c r="C145" s="34"/>
      <c r="D145" s="221" t="s">
        <v>129</v>
      </c>
      <c r="E145" s="34"/>
      <c r="F145" s="224" t="s">
        <v>226</v>
      </c>
      <c r="G145" s="34"/>
      <c r="H145" s="34"/>
      <c r="I145" s="134"/>
      <c r="J145" s="34"/>
      <c r="K145" s="34"/>
      <c r="L145" s="38"/>
      <c r="M145" s="223"/>
      <c r="N145" s="81"/>
      <c r="O145" s="81"/>
      <c r="P145" s="81"/>
      <c r="Q145" s="81"/>
      <c r="R145" s="81"/>
      <c r="S145" s="81"/>
      <c r="T145" s="82"/>
      <c r="AT145" s="12" t="s">
        <v>129</v>
      </c>
      <c r="AU145" s="12" t="s">
        <v>83</v>
      </c>
    </row>
    <row r="146" s="1" customFormat="1" ht="16.5" customHeight="1">
      <c r="B146" s="33"/>
      <c r="C146" s="209" t="s">
        <v>227</v>
      </c>
      <c r="D146" s="209" t="s">
        <v>122</v>
      </c>
      <c r="E146" s="210" t="s">
        <v>228</v>
      </c>
      <c r="F146" s="211" t="s">
        <v>229</v>
      </c>
      <c r="G146" s="212" t="s">
        <v>230</v>
      </c>
      <c r="H146" s="213">
        <v>102</v>
      </c>
      <c r="I146" s="214"/>
      <c r="J146" s="213">
        <f>ROUND(I146*H146,2)</f>
        <v>0</v>
      </c>
      <c r="K146" s="211" t="s">
        <v>1</v>
      </c>
      <c r="L146" s="38"/>
      <c r="M146" s="215" t="s">
        <v>1</v>
      </c>
      <c r="N146" s="216" t="s">
        <v>40</v>
      </c>
      <c r="O146" s="81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AR146" s="219" t="s">
        <v>120</v>
      </c>
      <c r="AT146" s="219" t="s">
        <v>122</v>
      </c>
      <c r="AU146" s="219" t="s">
        <v>83</v>
      </c>
      <c r="AY146" s="12" t="s">
        <v>121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2" t="s">
        <v>83</v>
      </c>
      <c r="BK146" s="220">
        <f>ROUND(I146*H146,2)</f>
        <v>0</v>
      </c>
      <c r="BL146" s="12" t="s">
        <v>120</v>
      </c>
      <c r="BM146" s="219" t="s">
        <v>231</v>
      </c>
    </row>
    <row r="147" s="1" customFormat="1">
      <c r="B147" s="33"/>
      <c r="C147" s="34"/>
      <c r="D147" s="221" t="s">
        <v>127</v>
      </c>
      <c r="E147" s="34"/>
      <c r="F147" s="222" t="s">
        <v>232</v>
      </c>
      <c r="G147" s="34"/>
      <c r="H147" s="34"/>
      <c r="I147" s="134"/>
      <c r="J147" s="34"/>
      <c r="K147" s="34"/>
      <c r="L147" s="38"/>
      <c r="M147" s="223"/>
      <c r="N147" s="81"/>
      <c r="O147" s="81"/>
      <c r="P147" s="81"/>
      <c r="Q147" s="81"/>
      <c r="R147" s="81"/>
      <c r="S147" s="81"/>
      <c r="T147" s="82"/>
      <c r="AT147" s="12" t="s">
        <v>127</v>
      </c>
      <c r="AU147" s="12" t="s">
        <v>83</v>
      </c>
    </row>
    <row r="148" s="1" customFormat="1">
      <c r="B148" s="33"/>
      <c r="C148" s="34"/>
      <c r="D148" s="221" t="s">
        <v>129</v>
      </c>
      <c r="E148" s="34"/>
      <c r="F148" s="224" t="s">
        <v>233</v>
      </c>
      <c r="G148" s="34"/>
      <c r="H148" s="34"/>
      <c r="I148" s="134"/>
      <c r="J148" s="34"/>
      <c r="K148" s="34"/>
      <c r="L148" s="38"/>
      <c r="M148" s="225"/>
      <c r="N148" s="226"/>
      <c r="O148" s="226"/>
      <c r="P148" s="226"/>
      <c r="Q148" s="226"/>
      <c r="R148" s="226"/>
      <c r="S148" s="226"/>
      <c r="T148" s="227"/>
      <c r="AT148" s="12" t="s">
        <v>129</v>
      </c>
      <c r="AU148" s="12" t="s">
        <v>83</v>
      </c>
    </row>
    <row r="149" s="1" customFormat="1" ht="6.96" customHeight="1">
      <c r="B149" s="56"/>
      <c r="C149" s="57"/>
      <c r="D149" s="57"/>
      <c r="E149" s="57"/>
      <c r="F149" s="57"/>
      <c r="G149" s="57"/>
      <c r="H149" s="57"/>
      <c r="I149" s="168"/>
      <c r="J149" s="57"/>
      <c r="K149" s="57"/>
      <c r="L149" s="38"/>
    </row>
  </sheetData>
  <sheetProtection sheet="1" autoFilter="0" formatColumns="0" formatRows="0" objects="1" scenarios="1" spinCount="100000" saltValue="mdQaKGpBtJ8cLlyQbahbja3bWWuKC8d60Gvb8vlCwzs4VCwJu/IVkSTaLRgT5aFqiB/hg4tFTCmu/NF6SSBYCQ==" hashValue="xm6z9k7Z8G08xvnLP7CwzHJVBj7zLDCpMbHAO0VzMHKlVSB2x/Z4wdcWtfswqMc3+/XmLFv0Zelc/WpZVZws9g==" algorithmName="SHA-512" password="CC35"/>
  <autoFilter ref="C116:K14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 Václav</dc:creator>
  <cp:lastModifiedBy>Michálek Václav</cp:lastModifiedBy>
  <dcterms:created xsi:type="dcterms:W3CDTF">2019-09-10T12:07:32Z</dcterms:created>
  <dcterms:modified xsi:type="dcterms:W3CDTF">2019-09-10T12:07:40Z</dcterms:modified>
</cp:coreProperties>
</file>